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rinceni\"/>
    </mc:Choice>
  </mc:AlternateContent>
  <xr:revisionPtr revIDLastSave="0" documentId="8_{4E202910-5764-4964-BCC1-3BFD3699E012}" xr6:coauthVersionLast="43" xr6:coauthVersionMax="43" xr10:uidLastSave="{00000000-0000-0000-0000-000000000000}"/>
  <bookViews>
    <workbookView xWindow="735" yWindow="2670" windowWidth="15375" windowHeight="7875" xr2:uid="{39A20D53-8BAE-4AE0-9FD4-01F8F53663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4" i="1" l="1"/>
  <c r="E13" i="1" s="1"/>
  <c r="I14" i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F17" i="1"/>
  <c r="J17" i="1"/>
  <c r="D18" i="1"/>
  <c r="D17" i="1" s="1"/>
  <c r="E18" i="1"/>
  <c r="E17" i="1" s="1"/>
  <c r="F18" i="1"/>
  <c r="G18" i="1"/>
  <c r="G17" i="1" s="1"/>
  <c r="H18" i="1"/>
  <c r="H17" i="1" s="1"/>
  <c r="I18" i="1"/>
  <c r="K18" i="1" s="1"/>
  <c r="J18" i="1"/>
  <c r="L18" i="1"/>
  <c r="L17" i="1" s="1"/>
  <c r="K19" i="1"/>
  <c r="F21" i="1"/>
  <c r="J21" i="1"/>
  <c r="D22" i="1"/>
  <c r="D21" i="1" s="1"/>
  <c r="E22" i="1"/>
  <c r="E21" i="1" s="1"/>
  <c r="F22" i="1"/>
  <c r="G22" i="1"/>
  <c r="G21" i="1" s="1"/>
  <c r="G20" i="1" s="1"/>
  <c r="H22" i="1"/>
  <c r="H21" i="1" s="1"/>
  <c r="I22" i="1"/>
  <c r="K22" i="1" s="1"/>
  <c r="J22" i="1"/>
  <c r="L22" i="1"/>
  <c r="L21" i="1" s="1"/>
  <c r="L20" i="1" s="1"/>
  <c r="K23" i="1"/>
  <c r="K24" i="1"/>
  <c r="F25" i="1"/>
  <c r="J25" i="1"/>
  <c r="D26" i="1"/>
  <c r="D25" i="1" s="1"/>
  <c r="E26" i="1"/>
  <c r="E25" i="1" s="1"/>
  <c r="F26" i="1"/>
  <c r="G26" i="1"/>
  <c r="G25" i="1" s="1"/>
  <c r="H26" i="1"/>
  <c r="H25" i="1" s="1"/>
  <c r="I26" i="1"/>
  <c r="K26" i="1" s="1"/>
  <c r="J26" i="1"/>
  <c r="L26" i="1"/>
  <c r="L25" i="1" s="1"/>
  <c r="K27" i="1"/>
  <c r="G28" i="1"/>
  <c r="D29" i="1"/>
  <c r="D28" i="1" s="1"/>
  <c r="E29" i="1"/>
  <c r="E28" i="1" s="1"/>
  <c r="F29" i="1"/>
  <c r="F28" i="1" s="1"/>
  <c r="G29" i="1"/>
  <c r="H29" i="1"/>
  <c r="H28" i="1" s="1"/>
  <c r="I29" i="1"/>
  <c r="I28" i="1" s="1"/>
  <c r="J29" i="1"/>
  <c r="K29" i="1" s="1"/>
  <c r="L29" i="1"/>
  <c r="L28" i="1" s="1"/>
  <c r="K30" i="1"/>
  <c r="K31" i="1"/>
  <c r="K32" i="1"/>
  <c r="F33" i="1"/>
  <c r="J33" i="1"/>
  <c r="D34" i="1"/>
  <c r="E34" i="1"/>
  <c r="E33" i="1" s="1"/>
  <c r="F34" i="1"/>
  <c r="G34" i="1"/>
  <c r="G33" i="1" s="1"/>
  <c r="H34" i="1"/>
  <c r="I34" i="1"/>
  <c r="K34" i="1" s="1"/>
  <c r="J34" i="1"/>
  <c r="L34" i="1"/>
  <c r="K35" i="1"/>
  <c r="K36" i="1"/>
  <c r="K37" i="1"/>
  <c r="D38" i="1"/>
  <c r="D33" i="1" s="1"/>
  <c r="E38" i="1"/>
  <c r="F38" i="1"/>
  <c r="G38" i="1"/>
  <c r="H38" i="1"/>
  <c r="H33" i="1" s="1"/>
  <c r="I38" i="1"/>
  <c r="K38" i="1" s="1"/>
  <c r="J38" i="1"/>
  <c r="L38" i="1"/>
  <c r="L33" i="1" s="1"/>
  <c r="K39" i="1"/>
  <c r="D40" i="1"/>
  <c r="E40" i="1"/>
  <c r="F40" i="1"/>
  <c r="G40" i="1"/>
  <c r="H40" i="1"/>
  <c r="I40" i="1"/>
  <c r="J40" i="1"/>
  <c r="K40" i="1"/>
  <c r="L40" i="1"/>
  <c r="K41" i="1"/>
  <c r="D43" i="1"/>
  <c r="F43" i="1"/>
  <c r="H43" i="1"/>
  <c r="H42" i="1" s="1"/>
  <c r="J43" i="1"/>
  <c r="L43" i="1"/>
  <c r="D44" i="1"/>
  <c r="E44" i="1"/>
  <c r="E43" i="1" s="1"/>
  <c r="E42" i="1" s="1"/>
  <c r="F44" i="1"/>
  <c r="G44" i="1"/>
  <c r="G43" i="1" s="1"/>
  <c r="G42" i="1" s="1"/>
  <c r="H44" i="1"/>
  <c r="I44" i="1"/>
  <c r="I43" i="1" s="1"/>
  <c r="J44" i="1"/>
  <c r="K44" i="1"/>
  <c r="L44" i="1"/>
  <c r="K45" i="1"/>
  <c r="K46" i="1"/>
  <c r="K47" i="1"/>
  <c r="E48" i="1"/>
  <c r="G48" i="1"/>
  <c r="I48" i="1"/>
  <c r="D49" i="1"/>
  <c r="D48" i="1" s="1"/>
  <c r="E49" i="1"/>
  <c r="F49" i="1"/>
  <c r="F48" i="1" s="1"/>
  <c r="G49" i="1"/>
  <c r="H49" i="1"/>
  <c r="H48" i="1" s="1"/>
  <c r="I49" i="1"/>
  <c r="K49" i="1" s="1"/>
  <c r="J49" i="1"/>
  <c r="J48" i="1" s="1"/>
  <c r="K48" i="1" s="1"/>
  <c r="L49" i="1"/>
  <c r="L48" i="1" s="1"/>
  <c r="K50" i="1"/>
  <c r="K51" i="1"/>
  <c r="D53" i="1"/>
  <c r="D52" i="1" s="1"/>
  <c r="F53" i="1"/>
  <c r="F52" i="1" s="1"/>
  <c r="H53" i="1"/>
  <c r="H52" i="1" s="1"/>
  <c r="J53" i="1"/>
  <c r="J52" i="1" s="1"/>
  <c r="L53" i="1"/>
  <c r="L52" i="1" s="1"/>
  <c r="D54" i="1"/>
  <c r="E54" i="1"/>
  <c r="E53" i="1" s="1"/>
  <c r="E52" i="1" s="1"/>
  <c r="F54" i="1"/>
  <c r="G54" i="1"/>
  <c r="G53" i="1" s="1"/>
  <c r="G52" i="1" s="1"/>
  <c r="H54" i="1"/>
  <c r="I54" i="1"/>
  <c r="K54" i="1" s="1"/>
  <c r="J54" i="1"/>
  <c r="L54" i="1"/>
  <c r="K55" i="1"/>
  <c r="D56" i="1"/>
  <c r="E56" i="1"/>
  <c r="F56" i="1"/>
  <c r="G56" i="1"/>
  <c r="H56" i="1"/>
  <c r="I56" i="1"/>
  <c r="J56" i="1"/>
  <c r="K56" i="1"/>
  <c r="L56" i="1"/>
  <c r="K57" i="1"/>
  <c r="K58" i="1"/>
  <c r="K59" i="1"/>
  <c r="K60" i="1"/>
  <c r="K61" i="1"/>
  <c r="K62" i="1"/>
  <c r="F42" i="1" l="1"/>
  <c r="F20" i="1"/>
  <c r="L42" i="1"/>
  <c r="L12" i="1" s="1"/>
  <c r="D42" i="1"/>
  <c r="E20" i="1"/>
  <c r="G12" i="1"/>
  <c r="K14" i="1"/>
  <c r="I42" i="1"/>
  <c r="K43" i="1"/>
  <c r="J42" i="1"/>
  <c r="H20" i="1"/>
  <c r="H12" i="1" s="1"/>
  <c r="D20" i="1"/>
  <c r="D12" i="1" s="1"/>
  <c r="F12" i="1"/>
  <c r="E12" i="1"/>
  <c r="I53" i="1"/>
  <c r="I33" i="1"/>
  <c r="K33" i="1" s="1"/>
  <c r="J28" i="1"/>
  <c r="J20" i="1" s="1"/>
  <c r="J12" i="1" s="1"/>
  <c r="I25" i="1"/>
  <c r="K25" i="1" s="1"/>
  <c r="I21" i="1"/>
  <c r="I17" i="1"/>
  <c r="K17" i="1" s="1"/>
  <c r="I13" i="1"/>
  <c r="K13" i="1" l="1"/>
  <c r="K28" i="1"/>
  <c r="K21" i="1"/>
  <c r="I20" i="1"/>
  <c r="K20" i="1" s="1"/>
  <c r="K53" i="1"/>
  <c r="I52" i="1"/>
  <c r="K52" i="1" s="1"/>
  <c r="K42" i="1"/>
  <c r="I12" i="1" l="1"/>
  <c r="K12" i="1" s="1"/>
</calcChain>
</file>

<file path=xl/sharedStrings.xml><?xml version="1.0" encoding="utf-8"?>
<sst xmlns="http://schemas.openxmlformats.org/spreadsheetml/2006/main" count="177" uniqueCount="175">
  <si>
    <t>CENTRALIZAT</t>
  </si>
  <si>
    <t xml:space="preserve"> Anexa 13</t>
  </si>
  <si>
    <t>Cont de executie - Cheltuieli - Bugetul local</t>
  </si>
  <si>
    <t>Trimestrul: 4,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</si>
  <si>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</si>
  <si>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</si>
  <si>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</si>
  <si>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</si>
  <si>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</si>
  <si>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</si>
  <si>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</si>
  <si>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</si>
  <si>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</si>
  <si>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</si>
  <si>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</si>
  <si>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</si>
  <si>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</si>
  <si>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</si>
  <si>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</si>
  <si>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</si>
  <si>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</si>
  <si>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</si>
  <si>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</si>
  <si>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</si>
  <si>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</si>
  <si>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</si>
  <si>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</si>
  <si>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</si>
  <si>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</si>
  <si>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</si>
  <si>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</si>
  <si>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</si>
  <si>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</si>
  <si>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</si>
  <si>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</si>
  <si>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</si>
  <si>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</si>
  <si>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</si>
  <si>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</si>
  <si>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</si>
  <si>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</si>
  <si>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</si>
  <si>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</si>
  <si>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</si>
  <si>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</si>
  <si>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</si>
  <si>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</si>
  <si>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</si>
  <si>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</si>
  <si>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</si>
  <si>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</si>
  <si>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</si>
  <si>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</si>
  <si>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</si>
  <si>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</si>
  <si>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</si>
  <si>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</si>
  <si>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</si>
  <si>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</si>
  <si>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</si>
  <si>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</si>
  <si>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</si>
  <si>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</si>
  <si>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</si>
  <si>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</si>
  <si>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</si>
  <si>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</si>
  <si>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</si>
  <si>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</si>
  <si>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</si>
  <si>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</si>
  <si>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</si>
  <si>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</si>
  <si>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</si>
  <si>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</si>
  <si>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</si>
  <si>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</si>
  <si>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</si>
  <si>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</si>
  <si>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</si>
  <si>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</si>
  <si>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</si>
  <si>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</si>
  <si>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</si>
  <si>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</si>
  <si>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</si>
  <si>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</si>
  <si>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</si>
  <si>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</si>
  <si>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</si>
  <si>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75</t>
  </si>
  <si>
    <t>Ajutoare pentru locuinte</t>
  </si>
  <si>
    <t>68.02.10</t>
  </si>
  <si>
    <t>77</t>
  </si>
  <si>
    <t>Unitati de asistenta medico-sociale</t>
  </si>
  <si>
    <t>68.02.12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</si>
  <si>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</si>
  <si>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</si>
  <si>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</si>
  <si>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</si>
  <si>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</si>
  <si>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</si>
  <si>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</si>
  <si>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</si>
  <si>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</si>
  <si>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</si>
  <si>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</si>
  <si>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</si>
  <si>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</si>
  <si>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</si>
  <si>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</si>
  <si>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</si>
  <si>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</si>
  <si>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</si>
  <si>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</si>
  <si>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</si>
  <si>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</si>
  <si>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</si>
  <si>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</si>
  <si>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</si>
  <si>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</si>
  <si>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</si>
  <si>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</si>
  <si>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</si>
  <si>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</si>
  <si>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</si>
  <si>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</si>
  <si>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</si>
  <si>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</si>
  <si>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</si>
  <si>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</si>
  <si>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</si>
  <si>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97</t>
  </si>
  <si>
    <t>Salubritate</t>
  </si>
  <si>
    <t>74.02.05.01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</si>
  <si>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</si>
  <si>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</si>
  <si>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</si>
  <si>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</si>
  <si>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</si>
  <si>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</si>
  <si>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</si>
  <si>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</si>
  <si>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</si>
  <si>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</si>
  <si>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</si>
  <si>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</si>
  <si>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</si>
  <si>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</si>
  <si>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</si>
  <si>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128</t>
  </si>
  <si>
    <t>Alte actiuni economice (cod 87.02.01+87.02.03 la 87.02.05+87.02.50)</t>
  </si>
  <si>
    <t>87.02</t>
  </si>
  <si>
    <t>133</t>
  </si>
  <si>
    <t>Alte actiuni economice</t>
  </si>
  <si>
    <t>87.02.50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</si>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</sst>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19965-DB73-4597-B6BB-22B3545DA5CF}">
  <dimension ref="A1:T12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D13+D17+D20+D42+D52</f>
        <v>6028604</v>
      </c>
      <c r="E12" s="11">
        <f>E13+E17+E20+E42+E52</f>
        <v>6453604</v>
      </c>
      <c r="F12" s="11">
        <f>F13+F17+F20+F42+F52</f>
        <v>11708004</v>
      </c>
      <c r="G12" s="11">
        <f>G13+G17+G20+G42+G52</f>
        <v>12347504</v>
      </c>
      <c r="H12" s="11">
        <f>H13+H17+H20+H42+H52</f>
        <v>12347504</v>
      </c>
      <c r="I12" s="11">
        <f>I13+I17+I20+I42+I52</f>
        <v>12072136</v>
      </c>
      <c r="J12" s="11">
        <f>J13+J17+J20+J42+J52</f>
        <v>6313000</v>
      </c>
      <c r="K12" s="11">
        <f>I12-J12</f>
        <v>5759136</v>
      </c>
      <c r="L12" s="11">
        <f>L13+L17+L20+L42+L52</f>
        <v>6166957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</f>
        <v>450000</v>
      </c>
      <c r="E13" s="11">
        <f>E14</f>
        <v>490000</v>
      </c>
      <c r="F13" s="11">
        <f>F14</f>
        <v>2720000</v>
      </c>
      <c r="G13" s="11">
        <f>G14</f>
        <v>2783000</v>
      </c>
      <c r="H13" s="11">
        <f>H14</f>
        <v>2783000</v>
      </c>
      <c r="I13" s="11">
        <f>I14</f>
        <v>2657097</v>
      </c>
      <c r="J13" s="11">
        <f>J14</f>
        <v>1983587</v>
      </c>
      <c r="K13" s="11">
        <f>I13-J13</f>
        <v>673510</v>
      </c>
      <c r="L13" s="11">
        <f>L14</f>
        <v>1930848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450000</v>
      </c>
      <c r="E14" s="11">
        <f>E15</f>
        <v>490000</v>
      </c>
      <c r="F14" s="11">
        <f>F15</f>
        <v>2720000</v>
      </c>
      <c r="G14" s="11">
        <f>G15</f>
        <v>2783000</v>
      </c>
      <c r="H14" s="11">
        <f>H15</f>
        <v>2783000</v>
      </c>
      <c r="I14" s="11">
        <f>I15</f>
        <v>2657097</v>
      </c>
      <c r="J14" s="11">
        <f>J15</f>
        <v>1983587</v>
      </c>
      <c r="K14" s="11">
        <f>I14-J14</f>
        <v>673510</v>
      </c>
      <c r="L14" s="11">
        <f>L15</f>
        <v>1930848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450000</v>
      </c>
      <c r="E15" s="11">
        <f>E16</f>
        <v>490000</v>
      </c>
      <c r="F15" s="11">
        <f>F16</f>
        <v>2720000</v>
      </c>
      <c r="G15" s="11">
        <f>G16</f>
        <v>2783000</v>
      </c>
      <c r="H15" s="11">
        <f>H16</f>
        <v>2783000</v>
      </c>
      <c r="I15" s="11">
        <f>I16</f>
        <v>2657097</v>
      </c>
      <c r="J15" s="11">
        <f>J16</f>
        <v>1983587</v>
      </c>
      <c r="K15" s="11">
        <f>I15-J15</f>
        <v>673510</v>
      </c>
      <c r="L15" s="11">
        <f>L16</f>
        <v>1930848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450000</v>
      </c>
      <c r="E16" s="11">
        <v>490000</v>
      </c>
      <c r="F16" s="11">
        <v>2720000</v>
      </c>
      <c r="G16" s="11">
        <v>2783000</v>
      </c>
      <c r="H16" s="11">
        <v>2783000</v>
      </c>
      <c r="I16" s="11">
        <v>2657097</v>
      </c>
      <c r="J16" s="11">
        <v>1983587</v>
      </c>
      <c r="K16" s="11">
        <f>I16-J16</f>
        <v>673510</v>
      </c>
      <c r="L16" s="11">
        <v>1930848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106000</v>
      </c>
      <c r="G17" s="11">
        <f>+G18</f>
        <v>106000</v>
      </c>
      <c r="H17" s="11">
        <f>+H18</f>
        <v>106000</v>
      </c>
      <c r="I17" s="11">
        <f>+I18</f>
        <v>101477</v>
      </c>
      <c r="J17" s="11">
        <f>+J18</f>
        <v>79713</v>
      </c>
      <c r="K17" s="11">
        <f>I17-J17</f>
        <v>21764</v>
      </c>
      <c r="L17" s="11">
        <f>+L18</f>
        <v>131744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</f>
        <v>0</v>
      </c>
      <c r="E18" s="11">
        <f>+E19</f>
        <v>0</v>
      </c>
      <c r="F18" s="11">
        <f>+F19</f>
        <v>106000</v>
      </c>
      <c r="G18" s="11">
        <f>+G19</f>
        <v>106000</v>
      </c>
      <c r="H18" s="11">
        <f>+H19</f>
        <v>106000</v>
      </c>
      <c r="I18" s="11">
        <f>+I19</f>
        <v>101477</v>
      </c>
      <c r="J18" s="11">
        <f>+J19</f>
        <v>79713</v>
      </c>
      <c r="K18" s="11">
        <f>I18-J18</f>
        <v>21764</v>
      </c>
      <c r="L18" s="11">
        <f>+L19</f>
        <v>131744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106000</v>
      </c>
      <c r="G19" s="11">
        <v>106000</v>
      </c>
      <c r="H19" s="11">
        <v>106000</v>
      </c>
      <c r="I19" s="11">
        <v>101477</v>
      </c>
      <c r="J19" s="11">
        <v>79713</v>
      </c>
      <c r="K19" s="11">
        <f>I19-J19</f>
        <v>21764</v>
      </c>
      <c r="L19" s="11">
        <v>131744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D21+D25+D28+D33</f>
        <v>2443604</v>
      </c>
      <c r="E20" s="11">
        <f>E21+E25+E28+E33</f>
        <v>2478604</v>
      </c>
      <c r="F20" s="11">
        <f>F21+F25+F28+F33</f>
        <v>4782004</v>
      </c>
      <c r="G20" s="11">
        <f>G21+G25+G28+G33</f>
        <v>4988504</v>
      </c>
      <c r="H20" s="11">
        <f>H21+H25+H28+H33</f>
        <v>4988504</v>
      </c>
      <c r="I20" s="11">
        <f>I21+I25+I28+I33</f>
        <v>4853562</v>
      </c>
      <c r="J20" s="11">
        <f>J21+J25+J28+J33</f>
        <v>3090794</v>
      </c>
      <c r="K20" s="11">
        <f>I20-J20</f>
        <v>1762768</v>
      </c>
      <c r="L20" s="11">
        <f>L21+L25+L28+L33</f>
        <v>3340436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+D22+D24</f>
        <v>2061604</v>
      </c>
      <c r="E21" s="11">
        <f>+E22+E24</f>
        <v>2096604</v>
      </c>
      <c r="F21" s="11">
        <f>+F22+F24</f>
        <v>2374504</v>
      </c>
      <c r="G21" s="11">
        <f>+G22+G24</f>
        <v>2440504</v>
      </c>
      <c r="H21" s="11">
        <f>+H22+H24</f>
        <v>2440504</v>
      </c>
      <c r="I21" s="11">
        <f>+I22+I24</f>
        <v>2440504</v>
      </c>
      <c r="J21" s="11">
        <f>+J22+J24</f>
        <v>1058110</v>
      </c>
      <c r="K21" s="11">
        <f>I21-J21</f>
        <v>1382394</v>
      </c>
      <c r="L21" s="11">
        <f>+L22+L24</f>
        <v>348377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</f>
        <v>0</v>
      </c>
      <c r="E22" s="11">
        <f>E23</f>
        <v>0</v>
      </c>
      <c r="F22" s="11">
        <f>F23</f>
        <v>292900</v>
      </c>
      <c r="G22" s="11">
        <f>G23</f>
        <v>323900</v>
      </c>
      <c r="H22" s="11">
        <f>H23</f>
        <v>323900</v>
      </c>
      <c r="I22" s="11">
        <f>I23</f>
        <v>323900</v>
      </c>
      <c r="J22" s="11">
        <f>J23</f>
        <v>323106</v>
      </c>
      <c r="K22" s="11">
        <f>I22-J22</f>
        <v>794</v>
      </c>
      <c r="L22" s="11">
        <f>L23</f>
        <v>250548</v>
      </c>
    </row>
    <row r="23" spans="1:12" s="6" customFormat="1" x14ac:dyDescent="0.25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292900</v>
      </c>
      <c r="G23" s="11">
        <v>323900</v>
      </c>
      <c r="H23" s="11">
        <v>323900</v>
      </c>
      <c r="I23" s="11">
        <v>323900</v>
      </c>
      <c r="J23" s="11">
        <v>323106</v>
      </c>
      <c r="K23" s="11">
        <f>I23-J23</f>
        <v>794</v>
      </c>
      <c r="L23" s="11">
        <v>250548</v>
      </c>
    </row>
    <row r="24" spans="1:12" s="6" customFormat="1" x14ac:dyDescent="0.25">
      <c r="A24" s="10" t="s">
        <v>54</v>
      </c>
      <c r="B24" s="10" t="s">
        <v>55</v>
      </c>
      <c r="C24" s="10" t="s">
        <v>56</v>
      </c>
      <c r="D24" s="11">
        <v>2061604</v>
      </c>
      <c r="E24" s="11">
        <v>2096604</v>
      </c>
      <c r="F24" s="11">
        <v>2081604</v>
      </c>
      <c r="G24" s="11">
        <v>2116604</v>
      </c>
      <c r="H24" s="11">
        <v>2116604</v>
      </c>
      <c r="I24" s="11">
        <v>2116604</v>
      </c>
      <c r="J24" s="11">
        <v>735004</v>
      </c>
      <c r="K24" s="11">
        <f>I24-J24</f>
        <v>1381600</v>
      </c>
      <c r="L24" s="11">
        <v>97829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f>+D26</f>
        <v>50000</v>
      </c>
      <c r="E25" s="11">
        <f>+E26</f>
        <v>50000</v>
      </c>
      <c r="F25" s="11">
        <f>+F26</f>
        <v>116000</v>
      </c>
      <c r="G25" s="11">
        <f>+G26</f>
        <v>116000</v>
      </c>
      <c r="H25" s="11">
        <f>+H26</f>
        <v>116000</v>
      </c>
      <c r="I25" s="11">
        <f>+I26</f>
        <v>112479</v>
      </c>
      <c r="J25" s="11">
        <f>+J26</f>
        <v>62479</v>
      </c>
      <c r="K25" s="11">
        <f>I25-J25</f>
        <v>50000</v>
      </c>
      <c r="L25" s="11">
        <f>+L26</f>
        <v>63078</v>
      </c>
    </row>
    <row r="26" spans="1:12" s="6" customFormat="1" ht="22.5" x14ac:dyDescent="0.25">
      <c r="A26" s="10" t="s">
        <v>60</v>
      </c>
      <c r="B26" s="10" t="s">
        <v>61</v>
      </c>
      <c r="C26" s="10" t="s">
        <v>62</v>
      </c>
      <c r="D26" s="11">
        <f>D27</f>
        <v>50000</v>
      </c>
      <c r="E26" s="11">
        <f>E27</f>
        <v>50000</v>
      </c>
      <c r="F26" s="11">
        <f>F27</f>
        <v>116000</v>
      </c>
      <c r="G26" s="11">
        <f>G27</f>
        <v>116000</v>
      </c>
      <c r="H26" s="11">
        <f>H27</f>
        <v>116000</v>
      </c>
      <c r="I26" s="11">
        <f>I27</f>
        <v>112479</v>
      </c>
      <c r="J26" s="11">
        <f>J27</f>
        <v>62479</v>
      </c>
      <c r="K26" s="11">
        <f>I26-J26</f>
        <v>50000</v>
      </c>
      <c r="L26" s="11">
        <f>L27</f>
        <v>63078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50000</v>
      </c>
      <c r="E27" s="11">
        <v>50000</v>
      </c>
      <c r="F27" s="11">
        <v>116000</v>
      </c>
      <c r="G27" s="11">
        <v>116000</v>
      </c>
      <c r="H27" s="11">
        <v>116000</v>
      </c>
      <c r="I27" s="11">
        <v>112479</v>
      </c>
      <c r="J27" s="11">
        <v>62479</v>
      </c>
      <c r="K27" s="11">
        <f>I27-J27</f>
        <v>50000</v>
      </c>
      <c r="L27" s="11">
        <v>63078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D29+D32</f>
        <v>332000</v>
      </c>
      <c r="E28" s="11">
        <f>E29+E32</f>
        <v>332000</v>
      </c>
      <c r="F28" s="11">
        <f>F29+F32</f>
        <v>479500</v>
      </c>
      <c r="G28" s="11">
        <f>G29+G32</f>
        <v>537000</v>
      </c>
      <c r="H28" s="11">
        <f>H29+H32</f>
        <v>537000</v>
      </c>
      <c r="I28" s="11">
        <f>I29+I32</f>
        <v>509235</v>
      </c>
      <c r="J28" s="11">
        <f>J29+J32</f>
        <v>197294</v>
      </c>
      <c r="K28" s="11">
        <f>I28-J28</f>
        <v>311941</v>
      </c>
      <c r="L28" s="11">
        <f>L29+L32</f>
        <v>1200192</v>
      </c>
    </row>
    <row r="29" spans="1:12" s="6" customFormat="1" ht="22.5" x14ac:dyDescent="0.25">
      <c r="A29" s="10" t="s">
        <v>69</v>
      </c>
      <c r="B29" s="10" t="s">
        <v>70</v>
      </c>
      <c r="C29" s="10" t="s">
        <v>71</v>
      </c>
      <c r="D29" s="11">
        <f>D30+D31</f>
        <v>0</v>
      </c>
      <c r="E29" s="11">
        <f>E30+E31</f>
        <v>0</v>
      </c>
      <c r="F29" s="11">
        <f>F30+F31</f>
        <v>147500</v>
      </c>
      <c r="G29" s="11">
        <f>G30+G31</f>
        <v>147500</v>
      </c>
      <c r="H29" s="11">
        <f>H30+H31</f>
        <v>147500</v>
      </c>
      <c r="I29" s="11">
        <f>I30+I31</f>
        <v>119735</v>
      </c>
      <c r="J29" s="11">
        <f>J30+J31</f>
        <v>81149</v>
      </c>
      <c r="K29" s="11">
        <f>I29-J29</f>
        <v>38586</v>
      </c>
      <c r="L29" s="11">
        <f>L30+L31</f>
        <v>128037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47000</v>
      </c>
      <c r="G30" s="11">
        <v>47000</v>
      </c>
      <c r="H30" s="11">
        <v>47000</v>
      </c>
      <c r="I30" s="11">
        <v>20172</v>
      </c>
      <c r="J30" s="11">
        <v>4672</v>
      </c>
      <c r="K30" s="11">
        <f>I30-J30</f>
        <v>15500</v>
      </c>
      <c r="L30" s="11">
        <v>13399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100500</v>
      </c>
      <c r="G31" s="11">
        <v>100500</v>
      </c>
      <c r="H31" s="11">
        <v>100500</v>
      </c>
      <c r="I31" s="11">
        <v>99563</v>
      </c>
      <c r="J31" s="11">
        <v>76477</v>
      </c>
      <c r="K31" s="11">
        <f>I31-J31</f>
        <v>23086</v>
      </c>
      <c r="L31" s="11">
        <v>114638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v>332000</v>
      </c>
      <c r="E32" s="11">
        <v>332000</v>
      </c>
      <c r="F32" s="11">
        <v>332000</v>
      </c>
      <c r="G32" s="11">
        <v>389500</v>
      </c>
      <c r="H32" s="11">
        <v>389500</v>
      </c>
      <c r="I32" s="11">
        <v>389500</v>
      </c>
      <c r="J32" s="11">
        <v>116145</v>
      </c>
      <c r="K32" s="11">
        <f>I32-J32</f>
        <v>273355</v>
      </c>
      <c r="L32" s="11">
        <v>1072155</v>
      </c>
    </row>
    <row r="33" spans="1:12" s="6" customFormat="1" ht="33" x14ac:dyDescent="0.25">
      <c r="A33" s="10" t="s">
        <v>81</v>
      </c>
      <c r="B33" s="10" t="s">
        <v>82</v>
      </c>
      <c r="C33" s="10" t="s">
        <v>83</v>
      </c>
      <c r="D33" s="11">
        <f>+D34+D36+D37+D38+D40</f>
        <v>0</v>
      </c>
      <c r="E33" s="11">
        <f>+E34+E36+E37+E38+E40</f>
        <v>0</v>
      </c>
      <c r="F33" s="11">
        <f>+F34+F36+F37+F38+F40</f>
        <v>1812000</v>
      </c>
      <c r="G33" s="11">
        <f>+G34+G36+G37+G38+G40</f>
        <v>1895000</v>
      </c>
      <c r="H33" s="11">
        <f>+H34+H36+H37+H38+H40</f>
        <v>1895000</v>
      </c>
      <c r="I33" s="11">
        <f>+I34+I36+I37+I38+I40</f>
        <v>1791344</v>
      </c>
      <c r="J33" s="11">
        <f>+J34+J36+J37+J38+J40</f>
        <v>1772911</v>
      </c>
      <c r="K33" s="11">
        <f>I33-J33</f>
        <v>18433</v>
      </c>
      <c r="L33" s="11">
        <f>+L34+L36+L37+L38+L40</f>
        <v>1728789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f>D35</f>
        <v>0</v>
      </c>
      <c r="E34" s="11">
        <f>E35</f>
        <v>0</v>
      </c>
      <c r="F34" s="11">
        <f>F35</f>
        <v>1257000</v>
      </c>
      <c r="G34" s="11">
        <f>G35</f>
        <v>1231000</v>
      </c>
      <c r="H34" s="11">
        <f>H35</f>
        <v>1231000</v>
      </c>
      <c r="I34" s="11">
        <f>I35</f>
        <v>1161187</v>
      </c>
      <c r="J34" s="11">
        <f>J35</f>
        <v>1156318</v>
      </c>
      <c r="K34" s="11">
        <f>I34-J34</f>
        <v>4869</v>
      </c>
      <c r="L34" s="11">
        <f>L35</f>
        <v>1092809</v>
      </c>
    </row>
    <row r="35" spans="1:12" s="6" customFormat="1" x14ac:dyDescent="0.25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1257000</v>
      </c>
      <c r="G35" s="11">
        <v>1231000</v>
      </c>
      <c r="H35" s="11">
        <v>1231000</v>
      </c>
      <c r="I35" s="11">
        <v>1161187</v>
      </c>
      <c r="J35" s="11">
        <v>1156318</v>
      </c>
      <c r="K35" s="11">
        <f>I35-J35</f>
        <v>4869</v>
      </c>
      <c r="L35" s="11">
        <v>1092809</v>
      </c>
    </row>
    <row r="36" spans="1:12" s="6" customFormat="1" x14ac:dyDescent="0.25">
      <c r="A36" s="10" t="s">
        <v>90</v>
      </c>
      <c r="B36" s="10" t="s">
        <v>91</v>
      </c>
      <c r="C36" s="10" t="s">
        <v>92</v>
      </c>
      <c r="D36" s="11">
        <v>0</v>
      </c>
      <c r="E36" s="11">
        <v>0</v>
      </c>
      <c r="F36" s="11">
        <v>24000</v>
      </c>
      <c r="G36" s="11">
        <v>0</v>
      </c>
      <c r="H36" s="11">
        <v>0</v>
      </c>
      <c r="I36" s="11">
        <v>0</v>
      </c>
      <c r="J36" s="11">
        <v>0</v>
      </c>
      <c r="K36" s="11">
        <f>I36-J36</f>
        <v>0</v>
      </c>
      <c r="L36" s="11">
        <v>0</v>
      </c>
    </row>
    <row r="37" spans="1:12" s="6" customFormat="1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f>I37-J37</f>
        <v>0</v>
      </c>
      <c r="L37" s="11">
        <v>5551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f>D39</f>
        <v>0</v>
      </c>
      <c r="E38" s="11">
        <f>E39</f>
        <v>0</v>
      </c>
      <c r="F38" s="11">
        <f>F39</f>
        <v>33000</v>
      </c>
      <c r="G38" s="11">
        <f>G39</f>
        <v>166000</v>
      </c>
      <c r="H38" s="11">
        <f>H39</f>
        <v>166000</v>
      </c>
      <c r="I38" s="11">
        <f>I39</f>
        <v>166000</v>
      </c>
      <c r="J38" s="11">
        <f>J39</f>
        <v>152436</v>
      </c>
      <c r="K38" s="11">
        <f>I38-J38</f>
        <v>13564</v>
      </c>
      <c r="L38" s="11">
        <f>L39</f>
        <v>152436</v>
      </c>
    </row>
    <row r="39" spans="1:12" s="6" customFormat="1" x14ac:dyDescent="0.25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33000</v>
      </c>
      <c r="G39" s="11">
        <v>166000</v>
      </c>
      <c r="H39" s="11">
        <v>166000</v>
      </c>
      <c r="I39" s="11">
        <v>166000</v>
      </c>
      <c r="J39" s="11">
        <v>152436</v>
      </c>
      <c r="K39" s="11">
        <f>I39-J39</f>
        <v>13564</v>
      </c>
      <c r="L39" s="11">
        <v>152436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498000</v>
      </c>
      <c r="G40" s="11">
        <f>G41</f>
        <v>498000</v>
      </c>
      <c r="H40" s="11">
        <f>H41</f>
        <v>498000</v>
      </c>
      <c r="I40" s="11">
        <f>I41</f>
        <v>464157</v>
      </c>
      <c r="J40" s="11">
        <f>J41</f>
        <v>464157</v>
      </c>
      <c r="K40" s="11">
        <f>I40-J40</f>
        <v>0</v>
      </c>
      <c r="L40" s="11">
        <f>L41</f>
        <v>477993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498000</v>
      </c>
      <c r="G41" s="11">
        <v>498000</v>
      </c>
      <c r="H41" s="11">
        <v>498000</v>
      </c>
      <c r="I41" s="11">
        <v>464157</v>
      </c>
      <c r="J41" s="11">
        <v>464157</v>
      </c>
      <c r="K41" s="11">
        <f>I41-J41</f>
        <v>0</v>
      </c>
      <c r="L41" s="11">
        <v>477993</v>
      </c>
    </row>
    <row r="42" spans="1:12" s="6" customFormat="1" ht="33" x14ac:dyDescent="0.25">
      <c r="A42" s="10" t="s">
        <v>108</v>
      </c>
      <c r="B42" s="10" t="s">
        <v>109</v>
      </c>
      <c r="C42" s="10" t="s">
        <v>110</v>
      </c>
      <c r="D42" s="11">
        <f>D43+D48</f>
        <v>1085000</v>
      </c>
      <c r="E42" s="11">
        <f>E43+E48</f>
        <v>1435000</v>
      </c>
      <c r="F42" s="11">
        <f>F43+F48</f>
        <v>1685000</v>
      </c>
      <c r="G42" s="11">
        <f>G43+G48</f>
        <v>2055000</v>
      </c>
      <c r="H42" s="11">
        <f>H43+H48</f>
        <v>2055000</v>
      </c>
      <c r="I42" s="11">
        <f>I43+I48</f>
        <v>2045000</v>
      </c>
      <c r="J42" s="11">
        <f>J43+J48</f>
        <v>566993</v>
      </c>
      <c r="K42" s="11">
        <f>I42-J42</f>
        <v>1478007</v>
      </c>
      <c r="L42" s="11">
        <f>L43+L48</f>
        <v>552699</v>
      </c>
    </row>
    <row r="43" spans="1:12" s="6" customFormat="1" ht="22.5" x14ac:dyDescent="0.25">
      <c r="A43" s="10" t="s">
        <v>111</v>
      </c>
      <c r="B43" s="10" t="s">
        <v>112</v>
      </c>
      <c r="C43" s="10" t="s">
        <v>113</v>
      </c>
      <c r="D43" s="11">
        <f>+D44+D46+D47</f>
        <v>1085000</v>
      </c>
      <c r="E43" s="11">
        <f>+E44+E46+E47</f>
        <v>1435000</v>
      </c>
      <c r="F43" s="11">
        <f>+F44+F46+F47</f>
        <v>1550000</v>
      </c>
      <c r="G43" s="11">
        <f>+G44+G46+G47</f>
        <v>1900000</v>
      </c>
      <c r="H43" s="11">
        <f>+H44+H46+H47</f>
        <v>1900000</v>
      </c>
      <c r="I43" s="11">
        <f>+I44+I46+I47</f>
        <v>1900000</v>
      </c>
      <c r="J43" s="11">
        <f>+J44+J46+J47</f>
        <v>427101</v>
      </c>
      <c r="K43" s="11">
        <f>I43-J43</f>
        <v>1472899</v>
      </c>
      <c r="L43" s="11">
        <f>+L44+L46+L47</f>
        <v>429063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D45</f>
        <v>300000</v>
      </c>
      <c r="E44" s="11">
        <f>E45</f>
        <v>300000</v>
      </c>
      <c r="F44" s="11">
        <f>F45</f>
        <v>360000</v>
      </c>
      <c r="G44" s="11">
        <f>G45</f>
        <v>360000</v>
      </c>
      <c r="H44" s="11">
        <f>H45</f>
        <v>360000</v>
      </c>
      <c r="I44" s="11">
        <f>I45</f>
        <v>360000</v>
      </c>
      <c r="J44" s="11">
        <f>J45</f>
        <v>24448</v>
      </c>
      <c r="K44" s="11">
        <f>I44-J44</f>
        <v>335552</v>
      </c>
      <c r="L44" s="11">
        <f>L45</f>
        <v>47261</v>
      </c>
    </row>
    <row r="45" spans="1:12" s="6" customFormat="1" x14ac:dyDescent="0.25">
      <c r="A45" s="10" t="s">
        <v>117</v>
      </c>
      <c r="B45" s="10" t="s">
        <v>118</v>
      </c>
      <c r="C45" s="10" t="s">
        <v>119</v>
      </c>
      <c r="D45" s="11">
        <v>300000</v>
      </c>
      <c r="E45" s="11">
        <v>300000</v>
      </c>
      <c r="F45" s="11">
        <v>360000</v>
      </c>
      <c r="G45" s="11">
        <v>360000</v>
      </c>
      <c r="H45" s="11">
        <v>360000</v>
      </c>
      <c r="I45" s="11">
        <v>360000</v>
      </c>
      <c r="J45" s="11">
        <v>24448</v>
      </c>
      <c r="K45" s="11">
        <f>I45-J45</f>
        <v>335552</v>
      </c>
      <c r="L45" s="11">
        <v>47261</v>
      </c>
    </row>
    <row r="46" spans="1:12" s="6" customFormat="1" x14ac:dyDescent="0.25">
      <c r="A46" s="10" t="s">
        <v>120</v>
      </c>
      <c r="B46" s="10" t="s">
        <v>121</v>
      </c>
      <c r="C46" s="10" t="s">
        <v>122</v>
      </c>
      <c r="D46" s="11">
        <v>85000</v>
      </c>
      <c r="E46" s="11">
        <v>85000</v>
      </c>
      <c r="F46" s="11">
        <v>335000</v>
      </c>
      <c r="G46" s="11">
        <v>335000</v>
      </c>
      <c r="H46" s="11">
        <v>335000</v>
      </c>
      <c r="I46" s="11">
        <v>335000</v>
      </c>
      <c r="J46" s="11">
        <v>198193</v>
      </c>
      <c r="K46" s="11">
        <f>I46-J46</f>
        <v>136807</v>
      </c>
      <c r="L46" s="11">
        <v>188140</v>
      </c>
    </row>
    <row r="47" spans="1:12" s="6" customFormat="1" ht="22.5" x14ac:dyDescent="0.25">
      <c r="A47" s="10" t="s">
        <v>123</v>
      </c>
      <c r="B47" s="10" t="s">
        <v>124</v>
      </c>
      <c r="C47" s="10" t="s">
        <v>125</v>
      </c>
      <c r="D47" s="11">
        <v>700000</v>
      </c>
      <c r="E47" s="11">
        <v>1050000</v>
      </c>
      <c r="F47" s="11">
        <v>855000</v>
      </c>
      <c r="G47" s="11">
        <v>1205000</v>
      </c>
      <c r="H47" s="11">
        <v>1205000</v>
      </c>
      <c r="I47" s="11">
        <v>1205000</v>
      </c>
      <c r="J47" s="11">
        <v>204460</v>
      </c>
      <c r="K47" s="11">
        <f>I47-J47</f>
        <v>1000540</v>
      </c>
      <c r="L47" s="11">
        <v>193662</v>
      </c>
    </row>
    <row r="48" spans="1:12" s="6" customFormat="1" ht="22.5" x14ac:dyDescent="0.25">
      <c r="A48" s="10" t="s">
        <v>126</v>
      </c>
      <c r="B48" s="10" t="s">
        <v>127</v>
      </c>
      <c r="C48" s="10" t="s">
        <v>128</v>
      </c>
      <c r="D48" s="11">
        <f>+D49+D51</f>
        <v>0</v>
      </c>
      <c r="E48" s="11">
        <f>+E49+E51</f>
        <v>0</v>
      </c>
      <c r="F48" s="11">
        <f>+F49+F51</f>
        <v>135000</v>
      </c>
      <c r="G48" s="11">
        <f>+G49+G51</f>
        <v>155000</v>
      </c>
      <c r="H48" s="11">
        <f>+H49+H51</f>
        <v>155000</v>
      </c>
      <c r="I48" s="11">
        <f>+I49+I51</f>
        <v>145000</v>
      </c>
      <c r="J48" s="11">
        <f>+J49+J51</f>
        <v>139892</v>
      </c>
      <c r="K48" s="11">
        <f>I48-J48</f>
        <v>5108</v>
      </c>
      <c r="L48" s="11">
        <f>+L49+L51</f>
        <v>123636</v>
      </c>
    </row>
    <row r="49" spans="1:12" s="6" customFormat="1" ht="22.5" x14ac:dyDescent="0.25">
      <c r="A49" s="10" t="s">
        <v>129</v>
      </c>
      <c r="B49" s="10" t="s">
        <v>130</v>
      </c>
      <c r="C49" s="10" t="s">
        <v>131</v>
      </c>
      <c r="D49" s="11">
        <f>D50</f>
        <v>0</v>
      </c>
      <c r="E49" s="11">
        <f>E50</f>
        <v>0</v>
      </c>
      <c r="F49" s="11">
        <f>F50</f>
        <v>125000</v>
      </c>
      <c r="G49" s="11">
        <f>G50</f>
        <v>145000</v>
      </c>
      <c r="H49" s="11">
        <f>H50</f>
        <v>145000</v>
      </c>
      <c r="I49" s="11">
        <f>I50</f>
        <v>145000</v>
      </c>
      <c r="J49" s="11">
        <f>J50</f>
        <v>139892</v>
      </c>
      <c r="K49" s="11">
        <f>I49-J49</f>
        <v>5108</v>
      </c>
      <c r="L49" s="11">
        <f>L50</f>
        <v>123161</v>
      </c>
    </row>
    <row r="50" spans="1:12" s="6" customFormat="1" x14ac:dyDescent="0.25">
      <c r="A50" s="10" t="s">
        <v>132</v>
      </c>
      <c r="B50" s="10" t="s">
        <v>133</v>
      </c>
      <c r="C50" s="10" t="s">
        <v>134</v>
      </c>
      <c r="D50" s="11">
        <v>0</v>
      </c>
      <c r="E50" s="11">
        <v>0</v>
      </c>
      <c r="F50" s="11">
        <v>125000</v>
      </c>
      <c r="G50" s="11">
        <v>145000</v>
      </c>
      <c r="H50" s="11">
        <v>145000</v>
      </c>
      <c r="I50" s="11">
        <v>145000</v>
      </c>
      <c r="J50" s="11">
        <v>139892</v>
      </c>
      <c r="K50" s="11">
        <f>I50-J50</f>
        <v>5108</v>
      </c>
      <c r="L50" s="11">
        <v>123161</v>
      </c>
    </row>
    <row r="51" spans="1:12" s="6" customFormat="1" x14ac:dyDescent="0.25">
      <c r="A51" s="10" t="s">
        <v>135</v>
      </c>
      <c r="B51" s="10" t="s">
        <v>136</v>
      </c>
      <c r="C51" s="10" t="s">
        <v>137</v>
      </c>
      <c r="D51" s="11">
        <v>0</v>
      </c>
      <c r="E51" s="11">
        <v>0</v>
      </c>
      <c r="F51" s="11">
        <v>10000</v>
      </c>
      <c r="G51" s="11">
        <v>10000</v>
      </c>
      <c r="H51" s="11">
        <v>10000</v>
      </c>
      <c r="I51" s="11">
        <v>0</v>
      </c>
      <c r="J51" s="11">
        <v>0</v>
      </c>
      <c r="K51" s="11">
        <f>I51-J51</f>
        <v>0</v>
      </c>
      <c r="L51" s="11">
        <v>475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+D53+D56</f>
        <v>2050000</v>
      </c>
      <c r="E52" s="11">
        <f>+E53+E56</f>
        <v>2050000</v>
      </c>
      <c r="F52" s="11">
        <f>+F53+F56</f>
        <v>2415000</v>
      </c>
      <c r="G52" s="11">
        <f>+G53+G56</f>
        <v>2415000</v>
      </c>
      <c r="H52" s="11">
        <f>+H53+H56</f>
        <v>2415000</v>
      </c>
      <c r="I52" s="11">
        <f>+I53+I56</f>
        <v>2415000</v>
      </c>
      <c r="J52" s="11">
        <f>+J53+J56</f>
        <v>591913</v>
      </c>
      <c r="K52" s="11">
        <f>I52-J52</f>
        <v>1823087</v>
      </c>
      <c r="L52" s="11">
        <f>+L53+L56</f>
        <v>211230</v>
      </c>
    </row>
    <row r="53" spans="1:12" s="6" customFormat="1" ht="22.5" x14ac:dyDescent="0.25">
      <c r="A53" s="10" t="s">
        <v>141</v>
      </c>
      <c r="B53" s="10" t="s">
        <v>142</v>
      </c>
      <c r="C53" s="10" t="s">
        <v>143</v>
      </c>
      <c r="D53" s="11">
        <f>D54</f>
        <v>2050000</v>
      </c>
      <c r="E53" s="11">
        <f>E54</f>
        <v>2050000</v>
      </c>
      <c r="F53" s="11">
        <f>F54</f>
        <v>2300000</v>
      </c>
      <c r="G53" s="11">
        <f>G54</f>
        <v>2300000</v>
      </c>
      <c r="H53" s="11">
        <f>H54</f>
        <v>2300000</v>
      </c>
      <c r="I53" s="11">
        <f>I54</f>
        <v>2300000</v>
      </c>
      <c r="J53" s="11">
        <f>J54</f>
        <v>513913</v>
      </c>
      <c r="K53" s="11">
        <f>I53-J53</f>
        <v>1786087</v>
      </c>
      <c r="L53" s="11">
        <f>L54</f>
        <v>139230</v>
      </c>
    </row>
    <row r="54" spans="1:12" s="6" customFormat="1" ht="22.5" x14ac:dyDescent="0.25">
      <c r="A54" s="10" t="s">
        <v>144</v>
      </c>
      <c r="B54" s="10" t="s">
        <v>145</v>
      </c>
      <c r="C54" s="10" t="s">
        <v>146</v>
      </c>
      <c r="D54" s="11">
        <f>D55</f>
        <v>2050000</v>
      </c>
      <c r="E54" s="11">
        <f>E55</f>
        <v>2050000</v>
      </c>
      <c r="F54" s="11">
        <f>F55</f>
        <v>2300000</v>
      </c>
      <c r="G54" s="11">
        <f>G55</f>
        <v>2300000</v>
      </c>
      <c r="H54" s="11">
        <f>H55</f>
        <v>2300000</v>
      </c>
      <c r="I54" s="11">
        <f>I55</f>
        <v>2300000</v>
      </c>
      <c r="J54" s="11">
        <f>J55</f>
        <v>513913</v>
      </c>
      <c r="K54" s="11">
        <f>I54-J54</f>
        <v>1786087</v>
      </c>
      <c r="L54" s="11">
        <f>L55</f>
        <v>139230</v>
      </c>
    </row>
    <row r="55" spans="1:12" s="6" customFormat="1" x14ac:dyDescent="0.25">
      <c r="A55" s="10" t="s">
        <v>147</v>
      </c>
      <c r="B55" s="10" t="s">
        <v>148</v>
      </c>
      <c r="C55" s="10" t="s">
        <v>149</v>
      </c>
      <c r="D55" s="11">
        <v>2050000</v>
      </c>
      <c r="E55" s="11">
        <v>2050000</v>
      </c>
      <c r="F55" s="11">
        <v>2300000</v>
      </c>
      <c r="G55" s="11">
        <v>2300000</v>
      </c>
      <c r="H55" s="11">
        <v>2300000</v>
      </c>
      <c r="I55" s="11">
        <v>2300000</v>
      </c>
      <c r="J55" s="11">
        <v>513913</v>
      </c>
      <c r="K55" s="11">
        <f>I55-J55</f>
        <v>1786087</v>
      </c>
      <c r="L55" s="11">
        <v>139230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f>+D57</f>
        <v>0</v>
      </c>
      <c r="E56" s="11">
        <f>+E57</f>
        <v>0</v>
      </c>
      <c r="F56" s="11">
        <f>+F57</f>
        <v>115000</v>
      </c>
      <c r="G56" s="11">
        <f>+G57</f>
        <v>115000</v>
      </c>
      <c r="H56" s="11">
        <f>+H57</f>
        <v>115000</v>
      </c>
      <c r="I56" s="11">
        <f>+I57</f>
        <v>115000</v>
      </c>
      <c r="J56" s="11">
        <f>+J57</f>
        <v>78000</v>
      </c>
      <c r="K56" s="11">
        <f>I56-J56</f>
        <v>37000</v>
      </c>
      <c r="L56" s="11">
        <f>+L57</f>
        <v>72000</v>
      </c>
    </row>
    <row r="57" spans="1:12" s="6" customFormat="1" x14ac:dyDescent="0.25">
      <c r="A57" s="10" t="s">
        <v>153</v>
      </c>
      <c r="B57" s="10" t="s">
        <v>154</v>
      </c>
      <c r="C57" s="10" t="s">
        <v>155</v>
      </c>
      <c r="D57" s="11">
        <v>0</v>
      </c>
      <c r="E57" s="11">
        <v>0</v>
      </c>
      <c r="F57" s="11">
        <v>115000</v>
      </c>
      <c r="G57" s="11">
        <v>115000</v>
      </c>
      <c r="H57" s="11">
        <v>115000</v>
      </c>
      <c r="I57" s="11">
        <v>115000</v>
      </c>
      <c r="J57" s="11">
        <v>78000</v>
      </c>
      <c r="K57" s="11">
        <f>I57-J57</f>
        <v>37000</v>
      </c>
      <c r="L57" s="11">
        <v>72000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-1033591</v>
      </c>
      <c r="G58" s="11">
        <v>-1033591</v>
      </c>
      <c r="H58" s="11">
        <v>0</v>
      </c>
      <c r="I58" s="11">
        <v>0</v>
      </c>
      <c r="J58" s="11">
        <v>1878046</v>
      </c>
      <c r="K58" s="11">
        <f>I58-J58</f>
        <v>-1878046</v>
      </c>
      <c r="L58" s="11">
        <v>0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1878046</v>
      </c>
      <c r="K59" s="11">
        <f>I59-J59</f>
        <v>-1878046</v>
      </c>
      <c r="L59" s="11">
        <v>0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2412801</v>
      </c>
      <c r="K60" s="11">
        <f>I60-J60</f>
        <v>-2412801</v>
      </c>
      <c r="L60" s="11">
        <v>0</v>
      </c>
    </row>
    <row r="61" spans="1:12" s="6" customFormat="1" x14ac:dyDescent="0.25">
      <c r="A61" s="10" t="s">
        <v>165</v>
      </c>
      <c r="B61" s="10" t="s">
        <v>166</v>
      </c>
      <c r="C61" s="10" t="s">
        <v>167</v>
      </c>
      <c r="D61" s="11">
        <v>0</v>
      </c>
      <c r="E61" s="11">
        <v>0</v>
      </c>
      <c r="F61" s="11">
        <v>-1033591</v>
      </c>
      <c r="G61" s="11">
        <v>-1033591</v>
      </c>
      <c r="H61" s="11">
        <v>0</v>
      </c>
      <c r="I61" s="11">
        <v>0</v>
      </c>
      <c r="J61" s="11">
        <v>0</v>
      </c>
      <c r="K61" s="11">
        <f>I61-J61</f>
        <v>0</v>
      </c>
      <c r="L61" s="11">
        <v>0</v>
      </c>
    </row>
    <row r="62" spans="1:12" s="6" customFormat="1" x14ac:dyDescent="0.25">
      <c r="A62" s="10" t="s">
        <v>168</v>
      </c>
      <c r="B62" s="10" t="s">
        <v>169</v>
      </c>
      <c r="C62" s="10" t="s">
        <v>170</v>
      </c>
      <c r="D62" s="11">
        <v>0</v>
      </c>
      <c r="E62" s="11">
        <v>0</v>
      </c>
      <c r="F62" s="11">
        <v>-1033591</v>
      </c>
      <c r="G62" s="11">
        <v>-1033591</v>
      </c>
      <c r="H62" s="11">
        <v>0</v>
      </c>
      <c r="I62" s="11">
        <v>0</v>
      </c>
      <c r="J62" s="11">
        <v>-534755</v>
      </c>
      <c r="K62" s="11">
        <f>I62-J62</f>
        <v>534755</v>
      </c>
      <c r="L62" s="11">
        <v>0</v>
      </c>
    </row>
    <row r="63" spans="1:12" s="6" customFormat="1" x14ac:dyDescent="0.25">
      <c r="A63" s="8"/>
      <c r="B63" s="8"/>
      <c r="C63" s="8"/>
      <c r="D63" s="9"/>
      <c r="E63" s="9"/>
      <c r="F63" s="9"/>
      <c r="G63" s="9"/>
      <c r="H63" s="9"/>
      <c r="I63" s="9"/>
      <c r="J63" s="9"/>
      <c r="K63" s="9"/>
      <c r="L63" s="9"/>
    </row>
    <row r="64" spans="1:12" x14ac:dyDescent="0.25">
      <c r="A64" s="13" t="s">
        <v>171</v>
      </c>
      <c r="B64" s="13"/>
      <c r="C64" s="13"/>
      <c r="D64" s="13"/>
      <c r="E64" s="13" t="s">
        <v>173</v>
      </c>
      <c r="F64" s="13"/>
      <c r="G64" s="13"/>
      <c r="H64" s="13"/>
      <c r="I64" s="13" t="s">
        <v>174</v>
      </c>
      <c r="J64" s="13"/>
      <c r="K64" s="13"/>
      <c r="L64" s="13"/>
    </row>
    <row r="65" spans="1:12" x14ac:dyDescent="0.25">
      <c r="A65" s="3" t="s">
        <v>172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127" spans="1:20" x14ac:dyDescent="0.25">
      <c r="A127" s="12"/>
      <c r="B127" s="12"/>
      <c r="C127" s="12"/>
      <c r="D127" s="12"/>
      <c r="I127" s="12"/>
      <c r="J127" s="12"/>
      <c r="K127" s="12"/>
      <c r="L127" s="12"/>
      <c r="Q127" s="12"/>
      <c r="R127" s="12"/>
      <c r="S127" s="12"/>
      <c r="T127" s="12"/>
    </row>
  </sheetData>
  <mergeCells count="24">
    <mergeCell ref="K6:K10"/>
    <mergeCell ref="L6:L10"/>
    <mergeCell ref="A64:D64"/>
    <mergeCell ref="A65:D65"/>
    <mergeCell ref="E64:H64"/>
    <mergeCell ref="E65:H65"/>
    <mergeCell ref="I64:L64"/>
    <mergeCell ref="I65:L65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2022-03-01T08:55:38Z</dcterms:created>
  <dcterms:modified xsi:type="dcterms:W3CDTF">2022-03-01T08:55:42Z</dcterms:modified>
</cp:coreProperties>
</file>