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D18" i="1"/>
  <c r="D17" i="1" s="1"/>
  <c r="E18" i="1"/>
  <c r="E17" i="1" s="1"/>
  <c r="G18" i="1"/>
  <c r="F18" i="1" s="1"/>
  <c r="K18" i="1" s="1"/>
  <c r="H18" i="1"/>
  <c r="H17" i="1" s="1"/>
  <c r="I18" i="1"/>
  <c r="I17" i="1" s="1"/>
  <c r="J18" i="1"/>
  <c r="F19" i="1"/>
  <c r="K19" i="1" s="1"/>
  <c r="D20" i="1"/>
  <c r="E20" i="1"/>
  <c r="G20" i="1"/>
  <c r="F20" i="1" s="1"/>
  <c r="K20" i="1" s="1"/>
  <c r="H20" i="1"/>
  <c r="I20" i="1"/>
  <c r="J20" i="1"/>
  <c r="F21" i="1"/>
  <c r="K21" i="1" s="1"/>
  <c r="F22" i="1"/>
  <c r="K22" i="1"/>
  <c r="D24" i="1"/>
  <c r="D23" i="1" s="1"/>
  <c r="E24" i="1"/>
  <c r="E23" i="1" s="1"/>
  <c r="G24" i="1"/>
  <c r="G23" i="1" s="1"/>
  <c r="H24" i="1"/>
  <c r="F24" i="1" s="1"/>
  <c r="K24" i="1" s="1"/>
  <c r="I24" i="1"/>
  <c r="I23" i="1" s="1"/>
  <c r="J24" i="1"/>
  <c r="J23" i="1" s="1"/>
  <c r="F25" i="1"/>
  <c r="K25" i="1"/>
  <c r="D28" i="1"/>
  <c r="D27" i="1" s="1"/>
  <c r="D26" i="1" s="1"/>
  <c r="E28" i="1"/>
  <c r="E27" i="1" s="1"/>
  <c r="E26" i="1" s="1"/>
  <c r="G28" i="1"/>
  <c r="F28" i="1" s="1"/>
  <c r="K28" i="1" s="1"/>
  <c r="H28" i="1"/>
  <c r="H27" i="1" s="1"/>
  <c r="H26" i="1" s="1"/>
  <c r="I28" i="1"/>
  <c r="I27" i="1" s="1"/>
  <c r="I26" i="1" s="1"/>
  <c r="J28" i="1"/>
  <c r="J27" i="1" s="1"/>
  <c r="J26" i="1" s="1"/>
  <c r="F29" i="1"/>
  <c r="K29" i="1"/>
  <c r="F30" i="1"/>
  <c r="K30" i="1"/>
  <c r="D31" i="1"/>
  <c r="E31" i="1"/>
  <c r="G31" i="1"/>
  <c r="F31" i="1" s="1"/>
  <c r="K31" i="1" s="1"/>
  <c r="H31" i="1"/>
  <c r="I31" i="1"/>
  <c r="J31" i="1"/>
  <c r="F32" i="1"/>
  <c r="K32" i="1"/>
  <c r="F33" i="1"/>
  <c r="K33" i="1"/>
  <c r="F34" i="1"/>
  <c r="K34" i="1"/>
  <c r="D36" i="1"/>
  <c r="D35" i="1" s="1"/>
  <c r="E36" i="1"/>
  <c r="G36" i="1"/>
  <c r="F36" i="1" s="1"/>
  <c r="K36" i="1" s="1"/>
  <c r="H36" i="1"/>
  <c r="I36" i="1"/>
  <c r="J36" i="1"/>
  <c r="J35" i="1" s="1"/>
  <c r="F37" i="1"/>
  <c r="K37" i="1"/>
  <c r="F38" i="1"/>
  <c r="K38" i="1"/>
  <c r="F39" i="1"/>
  <c r="K39" i="1"/>
  <c r="D41" i="1"/>
  <c r="D40" i="1" s="1"/>
  <c r="E41" i="1"/>
  <c r="E40" i="1" s="1"/>
  <c r="G41" i="1"/>
  <c r="F41" i="1" s="1"/>
  <c r="K41" i="1" s="1"/>
  <c r="H41" i="1"/>
  <c r="H40" i="1" s="1"/>
  <c r="I41" i="1"/>
  <c r="I40" i="1" s="1"/>
  <c r="J41" i="1"/>
  <c r="J40" i="1" s="1"/>
  <c r="F42" i="1"/>
  <c r="K42" i="1"/>
  <c r="F43" i="1"/>
  <c r="K43" i="1"/>
  <c r="F44" i="1"/>
  <c r="K44" i="1"/>
  <c r="F45" i="1"/>
  <c r="K45" i="1"/>
  <c r="D47" i="1"/>
  <c r="D46" i="1" s="1"/>
  <c r="E47" i="1"/>
  <c r="E46" i="1" s="1"/>
  <c r="G47" i="1"/>
  <c r="F47" i="1" s="1"/>
  <c r="K47" i="1" s="1"/>
  <c r="H47" i="1"/>
  <c r="H46" i="1" s="1"/>
  <c r="I47" i="1"/>
  <c r="I46" i="1" s="1"/>
  <c r="J47" i="1"/>
  <c r="J46" i="1" s="1"/>
  <c r="F48" i="1"/>
  <c r="K48" i="1"/>
  <c r="H51" i="1"/>
  <c r="H50" i="1" s="1"/>
  <c r="I51" i="1"/>
  <c r="I50" i="1" s="1"/>
  <c r="D52" i="1"/>
  <c r="D51" i="1" s="1"/>
  <c r="D50" i="1" s="1"/>
  <c r="E52" i="1"/>
  <c r="E51" i="1" s="1"/>
  <c r="E50" i="1" s="1"/>
  <c r="G52" i="1"/>
  <c r="F52" i="1" s="1"/>
  <c r="K52" i="1" s="1"/>
  <c r="H52" i="1"/>
  <c r="I52" i="1"/>
  <c r="J52" i="1"/>
  <c r="J51" i="1" s="1"/>
  <c r="J50" i="1" s="1"/>
  <c r="F53" i="1"/>
  <c r="K53" i="1"/>
  <c r="D55" i="1"/>
  <c r="E55" i="1"/>
  <c r="G55" i="1"/>
  <c r="H55" i="1"/>
  <c r="I55" i="1"/>
  <c r="J55" i="1"/>
  <c r="F56" i="1"/>
  <c r="K56" i="1"/>
  <c r="D58" i="1"/>
  <c r="D57" i="1" s="1"/>
  <c r="E58" i="1"/>
  <c r="E57" i="1" s="1"/>
  <c r="G58" i="1"/>
  <c r="F58" i="1" s="1"/>
  <c r="K58" i="1" s="1"/>
  <c r="H58" i="1"/>
  <c r="H57" i="1" s="1"/>
  <c r="I58" i="1"/>
  <c r="I57" i="1" s="1"/>
  <c r="I54" i="1" s="1"/>
  <c r="J58" i="1"/>
  <c r="J57" i="1" s="1"/>
  <c r="F59" i="1"/>
  <c r="K59" i="1"/>
  <c r="D60" i="1"/>
  <c r="E60" i="1"/>
  <c r="G60" i="1"/>
  <c r="F60" i="1" s="1"/>
  <c r="K60" i="1" s="1"/>
  <c r="H60" i="1"/>
  <c r="I60" i="1"/>
  <c r="J60" i="1"/>
  <c r="F61" i="1"/>
  <c r="K61" i="1"/>
  <c r="D62" i="1"/>
  <c r="E62" i="1"/>
  <c r="G62" i="1"/>
  <c r="F62" i="1" s="1"/>
  <c r="K62" i="1" s="1"/>
  <c r="H62" i="1"/>
  <c r="I62" i="1"/>
  <c r="J62" i="1"/>
  <c r="F63" i="1"/>
  <c r="K63" i="1"/>
  <c r="F64" i="1"/>
  <c r="K64" i="1"/>
  <c r="F65" i="1"/>
  <c r="K65" i="1"/>
  <c r="D67" i="1"/>
  <c r="D66" i="1" s="1"/>
  <c r="E67" i="1"/>
  <c r="E66" i="1" s="1"/>
  <c r="G67" i="1"/>
  <c r="F67" i="1" s="1"/>
  <c r="K67" i="1" s="1"/>
  <c r="H67" i="1"/>
  <c r="H66" i="1" s="1"/>
  <c r="I67" i="1"/>
  <c r="I66" i="1" s="1"/>
  <c r="J67" i="1"/>
  <c r="J66" i="1" s="1"/>
  <c r="F68" i="1"/>
  <c r="K68" i="1"/>
  <c r="D71" i="1"/>
  <c r="D70" i="1" s="1"/>
  <c r="D69" i="1" s="1"/>
  <c r="E71" i="1"/>
  <c r="E70" i="1" s="1"/>
  <c r="E69" i="1" s="1"/>
  <c r="G71" i="1"/>
  <c r="G70" i="1" s="1"/>
  <c r="H71" i="1"/>
  <c r="H70" i="1" s="1"/>
  <c r="H69" i="1" s="1"/>
  <c r="I71" i="1"/>
  <c r="I70" i="1" s="1"/>
  <c r="I69" i="1" s="1"/>
  <c r="J71" i="1"/>
  <c r="J70" i="1" s="1"/>
  <c r="J69" i="1" s="1"/>
  <c r="F72" i="1"/>
  <c r="K72" i="1"/>
  <c r="F73" i="1"/>
  <c r="K73" i="1"/>
  <c r="F74" i="1"/>
  <c r="K74" i="1"/>
  <c r="D75" i="1"/>
  <c r="E75" i="1"/>
  <c r="G75" i="1"/>
  <c r="F75" i="1" s="1"/>
  <c r="K75" i="1" s="1"/>
  <c r="H75" i="1"/>
  <c r="I75" i="1"/>
  <c r="J75" i="1"/>
  <c r="F76" i="1"/>
  <c r="K76" i="1"/>
  <c r="I16" i="1" l="1"/>
  <c r="H54" i="1"/>
  <c r="E54" i="1"/>
  <c r="E49" i="1"/>
  <c r="D49" i="1"/>
  <c r="I35" i="1"/>
  <c r="I49" i="1"/>
  <c r="H35" i="1"/>
  <c r="E16" i="1"/>
  <c r="D54" i="1"/>
  <c r="G69" i="1"/>
  <c r="F69" i="1" s="1"/>
  <c r="K69" i="1" s="1"/>
  <c r="F70" i="1"/>
  <c r="K70" i="1" s="1"/>
  <c r="H49" i="1"/>
  <c r="D16" i="1"/>
  <c r="D15" i="1" s="1"/>
  <c r="D14" i="1" s="1"/>
  <c r="J54" i="1"/>
  <c r="J49" i="1"/>
  <c r="E35" i="1"/>
  <c r="J16" i="1"/>
  <c r="J15" i="1" s="1"/>
  <c r="J14" i="1" s="1"/>
  <c r="G51" i="1"/>
  <c r="G35" i="1"/>
  <c r="F35" i="1" s="1"/>
  <c r="F55" i="1"/>
  <c r="K55" i="1" s="1"/>
  <c r="F71" i="1"/>
  <c r="K71" i="1" s="1"/>
  <c r="G66" i="1"/>
  <c r="F66" i="1" s="1"/>
  <c r="K66" i="1" s="1"/>
  <c r="G46" i="1"/>
  <c r="F46" i="1" s="1"/>
  <c r="K46" i="1" s="1"/>
  <c r="G40" i="1"/>
  <c r="F40" i="1" s="1"/>
  <c r="K40" i="1" s="1"/>
  <c r="G27" i="1"/>
  <c r="G17" i="1"/>
  <c r="H23" i="1"/>
  <c r="H16" i="1" s="1"/>
  <c r="H15" i="1" s="1"/>
  <c r="H14" i="1" s="1"/>
  <c r="G57" i="1"/>
  <c r="F57" i="1" s="1"/>
  <c r="K57" i="1" s="1"/>
  <c r="H12" i="1" l="1"/>
  <c r="H13" i="1"/>
  <c r="J12" i="1"/>
  <c r="J13" i="1"/>
  <c r="K35" i="1"/>
  <c r="F23" i="1"/>
  <c r="K23" i="1" s="1"/>
  <c r="F51" i="1"/>
  <c r="K51" i="1" s="1"/>
  <c r="G50" i="1"/>
  <c r="E15" i="1"/>
  <c r="E14" i="1" s="1"/>
  <c r="F17" i="1"/>
  <c r="K17" i="1" s="1"/>
  <c r="G16" i="1"/>
  <c r="F27" i="1"/>
  <c r="K27" i="1" s="1"/>
  <c r="G26" i="1"/>
  <c r="F26" i="1" s="1"/>
  <c r="K26" i="1" s="1"/>
  <c r="D12" i="1"/>
  <c r="D13" i="1"/>
  <c r="G54" i="1"/>
  <c r="F54" i="1" s="1"/>
  <c r="K54" i="1" s="1"/>
  <c r="I15" i="1"/>
  <c r="I14" i="1" s="1"/>
  <c r="F50" i="1" l="1"/>
  <c r="K50" i="1" s="1"/>
  <c r="G49" i="1"/>
  <c r="F49" i="1" s="1"/>
  <c r="K49" i="1" s="1"/>
  <c r="F16" i="1"/>
  <c r="K16" i="1" s="1"/>
  <c r="G15" i="1"/>
  <c r="I12" i="1"/>
  <c r="I13" i="1"/>
  <c r="E12" i="1"/>
  <c r="E13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<sst xmlns="http://schemas.openxmlformats.org/spreadsheetml/2006/main" count="222" uniqueCount="222">
  <si>
    <t>JUDETUL  VASLUI</t>
  </si>
  <si>
    <t>PRIMARIA DRANCENI</t>
  </si>
  <si>
    <t>CUI3394333</t>
  </si>
  <si>
    <t xml:space="preserve"> Anexa 12</t>
  </si>
  <si>
    <t>Cont de executie - Venituri - Bugetul local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</si>
  <si>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</si>
  <si>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</si>
  <si>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</si>
  <si>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</si>
  <si>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</si>
  <si>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</si>
  <si>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</si>
  <si>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</si>
  <si>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</si>
  <si>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</si>
  <si>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</si>
  <si>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</si>
  <si>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</si>
  <si>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</si>
  <si>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</si>
  <si>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</si>
  <si>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</si>
  <si>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</si>
  <si>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</si>
  <si>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</si>
  <si>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</si>
  <si>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</si>
  <si>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</si>
  <si>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</si>
  <si>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</si>
  <si>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</si>
  <si>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</si>
  <si>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</si>
  <si>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</si>
  <si>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</si>
  <si>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</si>
  <si>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</si>
  <si>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</si>
  <si>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</si>
  <si>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</si>
  <si>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</si>
  <si>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</si>
  <si>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</si>
  <si>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</si>
  <si>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</si>
  <si>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</si>
  <si>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</si>
  <si>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</si>
  <si>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</si>
  <si>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</si>
  <si>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</si>
  <si>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</si>
  <si>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</si>
  <si>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</si>
  <si>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</si>
  <si>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</si>
  <si>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</si>
  <si>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</si>
  <si>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</si>
  <si>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</si>
  <si>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</si>
  <si>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</si>
  <si>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</si>
  <si>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</si>
  <si>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</si>
  <si>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</si>
  <si>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</si>
  <si>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</si>
  <si>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</si>
  <si>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</si>
  <si>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</si>
  <si>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</si>
  <si>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</si>
  <si>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</si>
  <si>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</si>
  <si>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</si>
  <si>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</si>
  <si>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</si>
  <si>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</si>
  <si>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</si>
  <si>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</si>
  <si>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</si>
  <si>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</si>
  <si>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</si>
  <si>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</si>
  <si>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</si>
  <si>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</si>
  <si>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</si>
  <si>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</si>
  <si>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</si>
  <si>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</si>
  <si>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</si>
  <si>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</si>
  <si>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</si>
  <si>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</si>
  <si>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</si>
  <si>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</si>
  <si>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</si>
  <si>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</si>
  <si>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</si>
  <si>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</si>
  <si>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</si>
  <si>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</si>
  <si>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</si>
  <si>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</si>
  <si>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</si>
  <si>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</si>
  <si>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</si>
  <si>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</si>
  <si>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</si>
  <si>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</si>
  <si>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</si>
  <si>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</si>
  <si>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</si>
  <si>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</si>
  <si>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</si>
  <si>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</si>
  <si>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</si>
  <si>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</si>
  <si>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</si>
  <si>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</si>
  <si>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</si>
  <si>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</si>
  <si>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</si>
  <si>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</si>
  <si>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</si>
  <si>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</si>
  <si>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</si>
  <si>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</si>
  <si>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</si>
  <si>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</si>
  <si>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</si>
  <si>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</si>
  <si>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</si>
  <si>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</si>
  <si>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</si>
  <si>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</si>
  <si>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</si>
  <si>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</si>
  <si>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</si>
  <si>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</si>
  <si>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</si>
  <si>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</si>
  <si>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</si>
  <si>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</si>
  <si>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</si>
  <si>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</si>
  <si>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</si>
  <si>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</si>
  <si>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</si>
  <si>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</si>
  <si>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</si>
  <si>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</si>
  <si>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</si>
  <si>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74</t>
  </si>
  <si>
    <t>Venituri din recuperarea cheltuielilor de judecata, imputatii si despagubiri</t>
  </si>
  <si>
    <t>33.02.28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</si>
  <si>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</si>
  <si>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</si>
  <si>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</si>
  <si>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</si>
  <si>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</si>
  <si>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</si>
  <si>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</si>
  <si>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</si>
  <si>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</si>
  <si>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84</t>
  </si>
  <si>
    <t>Incasari din valorificarea bunurilor confiscate, abandonate si alte sume constatate odata cu  confiscarea potrivit legii (cod 35.02.03.01)</t>
  </si>
  <si>
    <t>35.02.03</t>
  </si>
  <si>
    <t>85</t>
  </si>
  <si>
    <t>Incasari din valorificarea bunurilor confiscate, abandonate si alte sume constatate odata cu  confiscarea potrivit legii</t>
  </si>
  <si>
    <t>35.02.03.01</t>
  </si>
  <si>
    <t>87</t>
  </si>
  <si>
    <t>Diverse venituri (cod 36.02.01+36.02.05+36.02.06+36.02.07+36.02.11+36.02.50)</t>
  </si>
  <si>
    <t>36.02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</si>
  <si>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</si>
  <si>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</si>
  <si>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</si>
  <si>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</si>
  <si>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</si>
  <si>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</si>
  <si>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</si>
  <si>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</si>
  <si>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</si>
  <si>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</si>
  <si>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</si>
  <si>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</si>
  <si>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</si>
  <si>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</si>
  <si>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</si>
  <si>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</si>
  <si>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</si>
  <si>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</si>
  <si>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</si>
  <si>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</si>
  <si>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</si>
  <si>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</si>
  <si>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</si>
  <si>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</si>
  <si>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</si>
  <si>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</si>
  <si>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</si>
  <si>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</si>
  <si>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</si>
  <si>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</si>
  <si>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</si>
  <si>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</si>
  <si>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</si>
  <si>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188</t>
  </si>
  <si>
    <t>Finantarea programelor nationale de dezvoltare locala</t>
  </si>
  <si>
    <t>42.02.65</t>
  </si>
  <si>
    <t>192</t>
  </si>
  <si>
    <t>Subventii de la alte administratii (cod. 43.02.01+43.02.04+43.02.07+43.02.08+43.02.20+43.02.21)</t>
  </si>
  <si>
    <t>43.02</t>
  </si>
  <si>
    <t>203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</si>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</sst>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D14+D66+D69</f>
        <v>20478100</v>
      </c>
      <c r="E12" s="11">
        <f>E14+E66+E69</f>
        <v>15694657</v>
      </c>
      <c r="F12" s="11">
        <f>G12+H12</f>
        <v>7261411</v>
      </c>
      <c r="G12" s="11">
        <f>G14+G66+G69</f>
        <v>2345713</v>
      </c>
      <c r="H12" s="11">
        <f>H14+H66+H69</f>
        <v>4915698</v>
      </c>
      <c r="I12" s="11">
        <f>I14+I66+I69</f>
        <v>4693297</v>
      </c>
      <c r="J12" s="11">
        <f>J14+J66+J69</f>
        <v>0</v>
      </c>
      <c r="K12" s="11">
        <f>F12-I12-J12</f>
        <v>2568114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D14-D36+D66</f>
        <v>5388600</v>
      </c>
      <c r="E13" s="11">
        <f>E14-E36+E66</f>
        <v>4303157</v>
      </c>
      <c r="F13" s="11">
        <f>G13+H13</f>
        <v>4797967</v>
      </c>
      <c r="G13" s="11">
        <f>G14-G36+G66</f>
        <v>2345713</v>
      </c>
      <c r="H13" s="11">
        <f>H14-H36+H66</f>
        <v>2452254</v>
      </c>
      <c r="I13" s="11">
        <f>I14-I36+I66</f>
        <v>2229853</v>
      </c>
      <c r="J13" s="11">
        <f>J14-J36+J66</f>
        <v>0</v>
      </c>
      <c r="K13" s="11">
        <f>F13-I13-J13</f>
        <v>2568114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D15+D49</f>
        <v>7353426</v>
      </c>
      <c r="E14" s="11">
        <f>E15+E49</f>
        <v>5773983</v>
      </c>
      <c r="F14" s="11">
        <f>G14+H14</f>
        <v>6268793</v>
      </c>
      <c r="G14" s="11">
        <f>G15+G49</f>
        <v>2345713</v>
      </c>
      <c r="H14" s="11">
        <f>H15+H49</f>
        <v>3923080</v>
      </c>
      <c r="I14" s="11">
        <f>I15+I49</f>
        <v>3700679</v>
      </c>
      <c r="J14" s="11">
        <f>J15+J49</f>
        <v>0</v>
      </c>
      <c r="K14" s="11">
        <f>F14-I14-J14</f>
        <v>2568114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D16+D26+D35+D46</f>
        <v>5609426</v>
      </c>
      <c r="E15" s="11">
        <f>E16+E26+E35+E46</f>
        <v>4369983</v>
      </c>
      <c r="F15" s="11">
        <f>G15+H15</f>
        <v>4874022</v>
      </c>
      <c r="G15" s="11">
        <f>G16+G26+G35+G46</f>
        <v>1330014</v>
      </c>
      <c r="H15" s="11">
        <f>H16+H26+H35+H46</f>
        <v>3544008</v>
      </c>
      <c r="I15" s="11">
        <f>I16+I26+I35+I46</f>
        <v>3262744</v>
      </c>
      <c r="J15" s="11">
        <f>J16+J26+J35+J46</f>
        <v>0</v>
      </c>
      <c r="K15" s="11">
        <f>F15-I15-J15</f>
        <v>1611278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+D17+D23</f>
        <v>1173400</v>
      </c>
      <c r="E16" s="11">
        <f>+E17+E23</f>
        <v>903400</v>
      </c>
      <c r="F16" s="11">
        <f>G16+H16</f>
        <v>1026363</v>
      </c>
      <c r="G16" s="11">
        <f>+G17+G23</f>
        <v>99386</v>
      </c>
      <c r="H16" s="11">
        <f>+H17+H23</f>
        <v>926977</v>
      </c>
      <c r="I16" s="11">
        <f>+I17+I23</f>
        <v>921110</v>
      </c>
      <c r="J16" s="11">
        <f>+J17+J23</f>
        <v>0</v>
      </c>
      <c r="K16" s="11">
        <f>F16-I16-J16</f>
        <v>105253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1012000</v>
      </c>
      <c r="E17" s="11">
        <f>E18+E20</f>
        <v>782000</v>
      </c>
      <c r="F17" s="11">
        <f>G17+H17</f>
        <v>854963</v>
      </c>
      <c r="G17" s="11">
        <f>G18+G20</f>
        <v>0</v>
      </c>
      <c r="H17" s="11">
        <f>H18+H20</f>
        <v>854963</v>
      </c>
      <c r="I17" s="11">
        <f>I18+I20</f>
        <v>854963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6000</v>
      </c>
      <c r="E18" s="11">
        <f>+E19</f>
        <v>6000</v>
      </c>
      <c r="F18" s="11">
        <f>G18+H18</f>
        <v>4064</v>
      </c>
      <c r="G18" s="11">
        <f>+G19</f>
        <v>0</v>
      </c>
      <c r="H18" s="11">
        <f>+H19</f>
        <v>4064</v>
      </c>
      <c r="I18" s="11">
        <f>+I19</f>
        <v>4064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6000</v>
      </c>
      <c r="E19" s="11">
        <v>6000</v>
      </c>
      <c r="F19" s="11">
        <f>G19+H19</f>
        <v>4064</v>
      </c>
      <c r="G19" s="11">
        <v>0</v>
      </c>
      <c r="H19" s="11">
        <v>4064</v>
      </c>
      <c r="I19" s="11">
        <v>4064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1006000</v>
      </c>
      <c r="E20" s="11">
        <f>E21+E22</f>
        <v>776000</v>
      </c>
      <c r="F20" s="11">
        <f>G20+H20</f>
        <v>850899</v>
      </c>
      <c r="G20" s="11">
        <f>G21+G22</f>
        <v>0</v>
      </c>
      <c r="H20" s="11">
        <f>H21+H22</f>
        <v>850899</v>
      </c>
      <c r="I20" s="11">
        <f>I21+I22</f>
        <v>850899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923000</v>
      </c>
      <c r="E21" s="11">
        <v>713000</v>
      </c>
      <c r="F21" s="11">
        <f>G21+H21</f>
        <v>765613</v>
      </c>
      <c r="G21" s="11">
        <v>0</v>
      </c>
      <c r="H21" s="11">
        <v>765613</v>
      </c>
      <c r="I21" s="11">
        <v>765613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83000</v>
      </c>
      <c r="E22" s="11">
        <v>63000</v>
      </c>
      <c r="F22" s="11">
        <f>G22+H22</f>
        <v>85286</v>
      </c>
      <c r="G22" s="11">
        <v>0</v>
      </c>
      <c r="H22" s="11">
        <v>85286</v>
      </c>
      <c r="I22" s="11">
        <v>85286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161400</v>
      </c>
      <c r="E23" s="11">
        <f>E24</f>
        <v>121400</v>
      </c>
      <c r="F23" s="11">
        <f>G23+H23</f>
        <v>171400</v>
      </c>
      <c r="G23" s="11">
        <f>G24</f>
        <v>99386</v>
      </c>
      <c r="H23" s="11">
        <f>H24</f>
        <v>72014</v>
      </c>
      <c r="I23" s="11">
        <f>I24</f>
        <v>66147</v>
      </c>
      <c r="J23" s="11">
        <f>J24</f>
        <v>0</v>
      </c>
      <c r="K23" s="11">
        <f>F23-I23-J23</f>
        <v>105253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</f>
        <v>161400</v>
      </c>
      <c r="E24" s="11">
        <f>E25</f>
        <v>121400</v>
      </c>
      <c r="F24" s="11">
        <f>G24+H24</f>
        <v>171400</v>
      </c>
      <c r="G24" s="11">
        <f>G25</f>
        <v>99386</v>
      </c>
      <c r="H24" s="11">
        <f>H25</f>
        <v>72014</v>
      </c>
      <c r="I24" s="11">
        <f>I25</f>
        <v>66147</v>
      </c>
      <c r="J24" s="11">
        <f>J25</f>
        <v>0</v>
      </c>
      <c r="K24" s="11">
        <f>F24-I24-J24</f>
        <v>105253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v>161400</v>
      </c>
      <c r="E25" s="11">
        <v>121400</v>
      </c>
      <c r="F25" s="11">
        <f>G25+H25</f>
        <v>171400</v>
      </c>
      <c r="G25" s="11">
        <v>99386</v>
      </c>
      <c r="H25" s="11">
        <v>72014</v>
      </c>
      <c r="I25" s="11">
        <v>66147</v>
      </c>
      <c r="J25" s="11">
        <v>0</v>
      </c>
      <c r="K25" s="11">
        <f>F25-I25-J25</f>
        <v>105253</v>
      </c>
    </row>
    <row r="26" spans="1:11" s="6" customFormat="1" ht="22.5" x14ac:dyDescent="0.25">
      <c r="A26" s="10" t="s">
        <v>64</v>
      </c>
      <c r="B26" s="10" t="s">
        <v>65</v>
      </c>
      <c r="C26" s="10" t="s">
        <v>66</v>
      </c>
      <c r="D26" s="11">
        <f>D27</f>
        <v>1779526</v>
      </c>
      <c r="E26" s="11">
        <f>E27</f>
        <v>1364083</v>
      </c>
      <c r="F26" s="11">
        <f>G26+H26</f>
        <v>1726812</v>
      </c>
      <c r="G26" s="11">
        <f>G27</f>
        <v>1142315</v>
      </c>
      <c r="H26" s="11">
        <f>H27</f>
        <v>584497</v>
      </c>
      <c r="I26" s="11">
        <f>I27</f>
        <v>350796</v>
      </c>
      <c r="J26" s="11">
        <f>J27</f>
        <v>0</v>
      </c>
      <c r="K26" s="11">
        <f>F26-I26-J26</f>
        <v>1376016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D28+D31</f>
        <v>1779526</v>
      </c>
      <c r="E27" s="11">
        <f>E28+E31</f>
        <v>1364083</v>
      </c>
      <c r="F27" s="11">
        <f>G27+H27</f>
        <v>1726812</v>
      </c>
      <c r="G27" s="11">
        <f>G28+G31</f>
        <v>1142315</v>
      </c>
      <c r="H27" s="11">
        <f>H28+H31</f>
        <v>584497</v>
      </c>
      <c r="I27" s="11">
        <f>I28+I31</f>
        <v>350796</v>
      </c>
      <c r="J27" s="11">
        <f>J28+J31</f>
        <v>0</v>
      </c>
      <c r="K27" s="11">
        <f>F27-I27-J27</f>
        <v>1376016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</f>
        <v>295326</v>
      </c>
      <c r="E28" s="11">
        <f>E29+E30</f>
        <v>249883</v>
      </c>
      <c r="F28" s="11">
        <f>G28+H28</f>
        <v>225440</v>
      </c>
      <c r="G28" s="11">
        <f>G29+G30</f>
        <v>90884</v>
      </c>
      <c r="H28" s="11">
        <f>H29+H30</f>
        <v>134556</v>
      </c>
      <c r="I28" s="11">
        <f>I29+I30</f>
        <v>65754</v>
      </c>
      <c r="J28" s="11">
        <f>J29+J30</f>
        <v>0</v>
      </c>
      <c r="K28" s="11">
        <f>F28-I28-J28</f>
        <v>159686</v>
      </c>
    </row>
    <row r="29" spans="1:11" s="6" customFormat="1" x14ac:dyDescent="0.25">
      <c r="A29" s="10" t="s">
        <v>73</v>
      </c>
      <c r="B29" s="10" t="s">
        <v>74</v>
      </c>
      <c r="C29" s="10" t="s">
        <v>75</v>
      </c>
      <c r="D29" s="11">
        <v>130426</v>
      </c>
      <c r="E29" s="11">
        <v>119983</v>
      </c>
      <c r="F29" s="11">
        <f>G29+H29</f>
        <v>133014</v>
      </c>
      <c r="G29" s="11">
        <v>83468</v>
      </c>
      <c r="H29" s="11">
        <v>49546</v>
      </c>
      <c r="I29" s="11">
        <v>43523</v>
      </c>
      <c r="J29" s="11">
        <v>0</v>
      </c>
      <c r="K29" s="11">
        <f>F29-I29-J29</f>
        <v>89491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164900</v>
      </c>
      <c r="E30" s="11">
        <v>129900</v>
      </c>
      <c r="F30" s="11">
        <f>G30+H30</f>
        <v>92426</v>
      </c>
      <c r="G30" s="11">
        <v>7416</v>
      </c>
      <c r="H30" s="11">
        <v>85010</v>
      </c>
      <c r="I30" s="11">
        <v>22231</v>
      </c>
      <c r="J30" s="11">
        <v>0</v>
      </c>
      <c r="K30" s="11">
        <f>F30-I30-J30</f>
        <v>70195</v>
      </c>
    </row>
    <row r="31" spans="1:11" s="6" customFormat="1" ht="22.5" x14ac:dyDescent="0.25">
      <c r="A31" s="10" t="s">
        <v>79</v>
      </c>
      <c r="B31" s="10" t="s">
        <v>80</v>
      </c>
      <c r="C31" s="10" t="s">
        <v>81</v>
      </c>
      <c r="D31" s="11">
        <f>D32+D33+D34</f>
        <v>1484200</v>
      </c>
      <c r="E31" s="11">
        <f>E32+E33+E34</f>
        <v>1114200</v>
      </c>
      <c r="F31" s="11">
        <f>G31+H31</f>
        <v>1501372</v>
      </c>
      <c r="G31" s="11">
        <f>G32+G33+G34</f>
        <v>1051431</v>
      </c>
      <c r="H31" s="11">
        <f>H32+H33+H34</f>
        <v>449941</v>
      </c>
      <c r="I31" s="11">
        <f>I32+I33+I34</f>
        <v>285042</v>
      </c>
      <c r="J31" s="11">
        <f>J32+J33+J34</f>
        <v>0</v>
      </c>
      <c r="K31" s="11">
        <f>F31-I31-J31</f>
        <v>1216330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v>393900</v>
      </c>
      <c r="E32" s="11">
        <v>323900</v>
      </c>
      <c r="F32" s="11">
        <f>G32+H32</f>
        <v>393565</v>
      </c>
      <c r="G32" s="11">
        <v>269888</v>
      </c>
      <c r="H32" s="11">
        <v>123677</v>
      </c>
      <c r="I32" s="11">
        <v>101371</v>
      </c>
      <c r="J32" s="11">
        <v>0</v>
      </c>
      <c r="K32" s="11">
        <f>F32-I32-J32</f>
        <v>292194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v>45400</v>
      </c>
      <c r="E33" s="11">
        <v>35400</v>
      </c>
      <c r="F33" s="11">
        <f>G33+H33</f>
        <v>48539</v>
      </c>
      <c r="G33" s="11">
        <v>27156</v>
      </c>
      <c r="H33" s="11">
        <v>21383</v>
      </c>
      <c r="I33" s="11">
        <v>3669</v>
      </c>
      <c r="J33" s="11">
        <v>0</v>
      </c>
      <c r="K33" s="11">
        <f>F33-I33-J33</f>
        <v>44870</v>
      </c>
    </row>
    <row r="34" spans="1:11" s="6" customFormat="1" x14ac:dyDescent="0.25">
      <c r="A34" s="10" t="s">
        <v>88</v>
      </c>
      <c r="B34" s="10" t="s">
        <v>89</v>
      </c>
      <c r="C34" s="10" t="s">
        <v>90</v>
      </c>
      <c r="D34" s="11">
        <v>1044900</v>
      </c>
      <c r="E34" s="11">
        <v>754900</v>
      </c>
      <c r="F34" s="11">
        <f>G34+H34</f>
        <v>1059268</v>
      </c>
      <c r="G34" s="11">
        <v>754387</v>
      </c>
      <c r="H34" s="11">
        <v>304881</v>
      </c>
      <c r="I34" s="11">
        <v>180002</v>
      </c>
      <c r="J34" s="11">
        <v>0</v>
      </c>
      <c r="K34" s="11">
        <f>F34-I34-J34</f>
        <v>879266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f>D36+D40</f>
        <v>2656500</v>
      </c>
      <c r="E35" s="11">
        <f>E36+E40</f>
        <v>2102500</v>
      </c>
      <c r="F35" s="11">
        <f>G35+H35</f>
        <v>2120829</v>
      </c>
      <c r="G35" s="11">
        <f>G36+G40</f>
        <v>88313</v>
      </c>
      <c r="H35" s="11">
        <f>H36+H40</f>
        <v>2032516</v>
      </c>
      <c r="I35" s="11">
        <f>I36+I40</f>
        <v>1990820</v>
      </c>
      <c r="J35" s="11">
        <f>J36+J40</f>
        <v>0</v>
      </c>
      <c r="K35" s="11">
        <f>F35-I35-J35</f>
        <v>130009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f>+D37+D38+D39</f>
        <v>2390000</v>
      </c>
      <c r="E36" s="11">
        <f>+E37+E38+E39</f>
        <v>1896000</v>
      </c>
      <c r="F36" s="11">
        <f>G36+H36</f>
        <v>1896000</v>
      </c>
      <c r="G36" s="11">
        <f>+G37+G38+G39</f>
        <v>0</v>
      </c>
      <c r="H36" s="11">
        <f>+H37+H38+H39</f>
        <v>1896000</v>
      </c>
      <c r="I36" s="11">
        <f>+I37+I38+I39</f>
        <v>1896000</v>
      </c>
      <c r="J36" s="11">
        <f>+J37+J38+J39</f>
        <v>0</v>
      </c>
      <c r="K36" s="11">
        <f>F36-I36-J36</f>
        <v>0</v>
      </c>
    </row>
    <row r="37" spans="1:11" s="6" customFormat="1" ht="43.5" x14ac:dyDescent="0.25">
      <c r="A37" s="10" t="s">
        <v>97</v>
      </c>
      <c r="B37" s="10" t="s">
        <v>98</v>
      </c>
      <c r="C37" s="10" t="s">
        <v>99</v>
      </c>
      <c r="D37" s="11">
        <v>848000</v>
      </c>
      <c r="E37" s="11">
        <v>674000</v>
      </c>
      <c r="F37" s="11">
        <f>G37+H37</f>
        <v>674000</v>
      </c>
      <c r="G37" s="11">
        <v>0</v>
      </c>
      <c r="H37" s="11">
        <v>674000</v>
      </c>
      <c r="I37" s="11">
        <v>674000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v>50000</v>
      </c>
      <c r="E38" s="11">
        <v>43000</v>
      </c>
      <c r="F38" s="11">
        <f>G38+H38</f>
        <v>43000</v>
      </c>
      <c r="G38" s="11">
        <v>0</v>
      </c>
      <c r="H38" s="11">
        <v>43000</v>
      </c>
      <c r="I38" s="11">
        <v>43000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1492000</v>
      </c>
      <c r="E39" s="11">
        <v>1179000</v>
      </c>
      <c r="F39" s="11">
        <f>G39+H39</f>
        <v>1179000</v>
      </c>
      <c r="G39" s="11">
        <v>0</v>
      </c>
      <c r="H39" s="11">
        <v>1179000</v>
      </c>
      <c r="I39" s="11">
        <v>1179000</v>
      </c>
      <c r="J39" s="11">
        <v>0</v>
      </c>
      <c r="K39" s="11">
        <f>F39-I39-J39</f>
        <v>0</v>
      </c>
    </row>
    <row r="40" spans="1:11" s="6" customFormat="1" ht="33" x14ac:dyDescent="0.25">
      <c r="A40" s="10" t="s">
        <v>106</v>
      </c>
      <c r="B40" s="10" t="s">
        <v>107</v>
      </c>
      <c r="C40" s="10" t="s">
        <v>108</v>
      </c>
      <c r="D40" s="11">
        <f>D41+D44+D45</f>
        <v>266500</v>
      </c>
      <c r="E40" s="11">
        <f>E41+E44+E45</f>
        <v>206500</v>
      </c>
      <c r="F40" s="11">
        <f>G40+H40</f>
        <v>224829</v>
      </c>
      <c r="G40" s="11">
        <f>G41+G44+G45</f>
        <v>88313</v>
      </c>
      <c r="H40" s="11">
        <f>H41+H44+H45</f>
        <v>136516</v>
      </c>
      <c r="I40" s="11">
        <f>I41+I44+I45</f>
        <v>94820</v>
      </c>
      <c r="J40" s="11">
        <f>J41+J44+J45</f>
        <v>0</v>
      </c>
      <c r="K40" s="11">
        <f>F40-I40-J40</f>
        <v>130009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D42+D43</f>
        <v>256500</v>
      </c>
      <c r="E41" s="11">
        <f>E42+E43</f>
        <v>196500</v>
      </c>
      <c r="F41" s="11">
        <f>G41+H41</f>
        <v>223091</v>
      </c>
      <c r="G41" s="11">
        <f>G42+G43</f>
        <v>88310</v>
      </c>
      <c r="H41" s="11">
        <f>H42+H43</f>
        <v>134781</v>
      </c>
      <c r="I41" s="11">
        <f>I42+I43</f>
        <v>93082</v>
      </c>
      <c r="J41" s="11">
        <f>J42+J43</f>
        <v>0</v>
      </c>
      <c r="K41" s="11">
        <f>F41-I41-J41</f>
        <v>130009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206500</v>
      </c>
      <c r="E42" s="11">
        <v>156500</v>
      </c>
      <c r="F42" s="11">
        <f>G42+H42</f>
        <v>173759</v>
      </c>
      <c r="G42" s="11">
        <v>87939</v>
      </c>
      <c r="H42" s="11">
        <v>85820</v>
      </c>
      <c r="I42" s="11">
        <v>54955</v>
      </c>
      <c r="J42" s="11">
        <v>0</v>
      </c>
      <c r="K42" s="11">
        <f>F42-I42-J42</f>
        <v>118804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v>50000</v>
      </c>
      <c r="E43" s="11">
        <v>40000</v>
      </c>
      <c r="F43" s="11">
        <f>G43+H43</f>
        <v>49332</v>
      </c>
      <c r="G43" s="11">
        <v>371</v>
      </c>
      <c r="H43" s="11">
        <v>48961</v>
      </c>
      <c r="I43" s="11">
        <v>38127</v>
      </c>
      <c r="J43" s="11">
        <v>0</v>
      </c>
      <c r="K43" s="11">
        <f>F43-I43-J43</f>
        <v>11205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1034</v>
      </c>
      <c r="G44" s="11">
        <v>0</v>
      </c>
      <c r="H44" s="11">
        <v>1034</v>
      </c>
      <c r="I44" s="11">
        <v>1034</v>
      </c>
      <c r="J44" s="11">
        <v>0</v>
      </c>
      <c r="K44" s="11">
        <f>F44-I44-J44</f>
        <v>0</v>
      </c>
    </row>
    <row r="45" spans="1:11" s="6" customFormat="1" ht="33" x14ac:dyDescent="0.25">
      <c r="A45" s="10" t="s">
        <v>121</v>
      </c>
      <c r="B45" s="10" t="s">
        <v>122</v>
      </c>
      <c r="C45" s="10" t="s">
        <v>123</v>
      </c>
      <c r="D45" s="11">
        <v>10000</v>
      </c>
      <c r="E45" s="11">
        <v>10000</v>
      </c>
      <c r="F45" s="11">
        <f>G45+H45</f>
        <v>704</v>
      </c>
      <c r="G45" s="11">
        <v>3</v>
      </c>
      <c r="H45" s="11">
        <v>701</v>
      </c>
      <c r="I45" s="11">
        <v>704</v>
      </c>
      <c r="J45" s="11">
        <v>0</v>
      </c>
      <c r="K45" s="11">
        <f>F45-I45-J45</f>
        <v>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0</v>
      </c>
      <c r="E46" s="11">
        <f>E47</f>
        <v>0</v>
      </c>
      <c r="F46" s="11">
        <f>G46+H46</f>
        <v>18</v>
      </c>
      <c r="G46" s="11">
        <f>G47</f>
        <v>0</v>
      </c>
      <c r="H46" s="11">
        <f>H47</f>
        <v>18</v>
      </c>
      <c r="I46" s="11">
        <f>I47</f>
        <v>18</v>
      </c>
      <c r="J46" s="11">
        <f>J47</f>
        <v>0</v>
      </c>
      <c r="K46" s="11">
        <f>F46-I46-J46</f>
        <v>0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</f>
        <v>0</v>
      </c>
      <c r="E47" s="11">
        <f>E48</f>
        <v>0</v>
      </c>
      <c r="F47" s="11">
        <f>G47+H47</f>
        <v>18</v>
      </c>
      <c r="G47" s="11">
        <f>G48</f>
        <v>0</v>
      </c>
      <c r="H47" s="11">
        <f>H48</f>
        <v>18</v>
      </c>
      <c r="I47" s="11">
        <f>I48</f>
        <v>18</v>
      </c>
      <c r="J47" s="11">
        <f>J48</f>
        <v>0</v>
      </c>
      <c r="K47" s="11">
        <f>F47-I47-J47</f>
        <v>0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v>0</v>
      </c>
      <c r="E48" s="11">
        <v>0</v>
      </c>
      <c r="F48" s="11">
        <f>G48+H48</f>
        <v>18</v>
      </c>
      <c r="G48" s="11">
        <v>0</v>
      </c>
      <c r="H48" s="11">
        <v>18</v>
      </c>
      <c r="I48" s="11">
        <v>18</v>
      </c>
      <c r="J48" s="11">
        <v>0</v>
      </c>
      <c r="K48" s="11">
        <f>F48-I48-J48</f>
        <v>0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D50+D54</f>
        <v>1744000</v>
      </c>
      <c r="E49" s="11">
        <f>E50+E54</f>
        <v>1404000</v>
      </c>
      <c r="F49" s="11">
        <f>G49+H49</f>
        <v>1394771</v>
      </c>
      <c r="G49" s="11">
        <f>G50+G54</f>
        <v>1015699</v>
      </c>
      <c r="H49" s="11">
        <f>H50+H54</f>
        <v>379072</v>
      </c>
      <c r="I49" s="11">
        <f>I50+I54</f>
        <v>437935</v>
      </c>
      <c r="J49" s="11">
        <f>J50+J54</f>
        <v>0</v>
      </c>
      <c r="K49" s="11">
        <f>F49-I49-J49</f>
        <v>956836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20000</v>
      </c>
      <c r="E50" s="11">
        <f>E51</f>
        <v>15000</v>
      </c>
      <c r="F50" s="11">
        <f>G50+H50</f>
        <v>11818</v>
      </c>
      <c r="G50" s="11">
        <f>G51</f>
        <v>1</v>
      </c>
      <c r="H50" s="11">
        <f>H51</f>
        <v>11817</v>
      </c>
      <c r="I50" s="11">
        <f>I51</f>
        <v>9915</v>
      </c>
      <c r="J50" s="11">
        <f>J51</f>
        <v>0</v>
      </c>
      <c r="K50" s="11">
        <f>F50-I50-J50</f>
        <v>1903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</f>
        <v>20000</v>
      </c>
      <c r="E51" s="11">
        <f>+E52</f>
        <v>15000</v>
      </c>
      <c r="F51" s="11">
        <f>G51+H51</f>
        <v>11818</v>
      </c>
      <c r="G51" s="11">
        <f>+G52</f>
        <v>1</v>
      </c>
      <c r="H51" s="11">
        <f>+H52</f>
        <v>11817</v>
      </c>
      <c r="I51" s="11">
        <f>+I52</f>
        <v>9915</v>
      </c>
      <c r="J51" s="11">
        <f>+J52</f>
        <v>0</v>
      </c>
      <c r="K51" s="11">
        <f>F51-I51-J51</f>
        <v>1903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f>D53</f>
        <v>20000</v>
      </c>
      <c r="E52" s="11">
        <f>E53</f>
        <v>15000</v>
      </c>
      <c r="F52" s="11">
        <f>G52+H52</f>
        <v>11818</v>
      </c>
      <c r="G52" s="11">
        <f>G53</f>
        <v>1</v>
      </c>
      <c r="H52" s="11">
        <f>H53</f>
        <v>11817</v>
      </c>
      <c r="I52" s="11">
        <f>I53</f>
        <v>9915</v>
      </c>
      <c r="J52" s="11">
        <f>J53</f>
        <v>0</v>
      </c>
      <c r="K52" s="11">
        <f>F52-I52-J52</f>
        <v>1903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20000</v>
      </c>
      <c r="E53" s="11">
        <v>15000</v>
      </c>
      <c r="F53" s="11">
        <f>G53+H53</f>
        <v>11818</v>
      </c>
      <c r="G53" s="11">
        <v>1</v>
      </c>
      <c r="H53" s="11">
        <v>11817</v>
      </c>
      <c r="I53" s="11">
        <v>9915</v>
      </c>
      <c r="J53" s="11">
        <v>0</v>
      </c>
      <c r="K53" s="11">
        <f>F53-I53-J53</f>
        <v>1903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D55+D57+D62</f>
        <v>1724000</v>
      </c>
      <c r="E54" s="11">
        <f>E55+E57+E62</f>
        <v>1389000</v>
      </c>
      <c r="F54" s="11">
        <f>G54+H54</f>
        <v>1382953</v>
      </c>
      <c r="G54" s="11">
        <f>G55+G57+G62</f>
        <v>1015698</v>
      </c>
      <c r="H54" s="11">
        <f>H55+H57+H62</f>
        <v>367255</v>
      </c>
      <c r="I54" s="11">
        <f>I55+I57+I62</f>
        <v>428020</v>
      </c>
      <c r="J54" s="11">
        <f>J55+J57+J62</f>
        <v>0</v>
      </c>
      <c r="K54" s="11">
        <f>F54-I54-J54</f>
        <v>954933</v>
      </c>
    </row>
    <row r="55" spans="1:11" s="6" customFormat="1" ht="43.5" x14ac:dyDescent="0.25">
      <c r="A55" s="10" t="s">
        <v>151</v>
      </c>
      <c r="B55" s="10" t="s">
        <v>152</v>
      </c>
      <c r="C55" s="10" t="s">
        <v>153</v>
      </c>
      <c r="D55" s="11">
        <f>+D56</f>
        <v>7000</v>
      </c>
      <c r="E55" s="11">
        <f>+E56</f>
        <v>7000</v>
      </c>
      <c r="F55" s="11">
        <f>G55+H55</f>
        <v>4595</v>
      </c>
      <c r="G55" s="11">
        <f>+G56</f>
        <v>0</v>
      </c>
      <c r="H55" s="11">
        <f>+H56</f>
        <v>4595</v>
      </c>
      <c r="I55" s="11">
        <f>+I56</f>
        <v>4595</v>
      </c>
      <c r="J55" s="11">
        <f>+J56</f>
        <v>0</v>
      </c>
      <c r="K55" s="11">
        <f>F55-I55-J55</f>
        <v>0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7000</v>
      </c>
      <c r="E56" s="11">
        <v>7000</v>
      </c>
      <c r="F56" s="11">
        <f>G56+H56</f>
        <v>4595</v>
      </c>
      <c r="G56" s="11">
        <v>0</v>
      </c>
      <c r="H56" s="11">
        <v>4595</v>
      </c>
      <c r="I56" s="11">
        <v>4595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D58+D60</f>
        <v>1717000</v>
      </c>
      <c r="E57" s="11">
        <f>E58+E60</f>
        <v>1382000</v>
      </c>
      <c r="F57" s="11">
        <f>G57+H57</f>
        <v>1373982</v>
      </c>
      <c r="G57" s="11">
        <f>G58+G60</f>
        <v>1015698</v>
      </c>
      <c r="H57" s="11">
        <f>H58+H60</f>
        <v>358284</v>
      </c>
      <c r="I57" s="11">
        <f>I58+I60</f>
        <v>423425</v>
      </c>
      <c r="J57" s="11">
        <f>J58+J60</f>
        <v>0</v>
      </c>
      <c r="K57" s="11">
        <f>F57-I57-J57</f>
        <v>950557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</f>
        <v>1717000</v>
      </c>
      <c r="E58" s="11">
        <f>E59</f>
        <v>1382000</v>
      </c>
      <c r="F58" s="11">
        <f>G58+H58</f>
        <v>1358039</v>
      </c>
      <c r="G58" s="11">
        <f>G59</f>
        <v>1015698</v>
      </c>
      <c r="H58" s="11">
        <f>H59</f>
        <v>342341</v>
      </c>
      <c r="I58" s="11">
        <f>I59</f>
        <v>407482</v>
      </c>
      <c r="J58" s="11">
        <f>J59</f>
        <v>0</v>
      </c>
      <c r="K58" s="11">
        <f>F58-I58-J58</f>
        <v>950557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v>1717000</v>
      </c>
      <c r="E59" s="11">
        <v>1382000</v>
      </c>
      <c r="F59" s="11">
        <f>G59+H59</f>
        <v>1358039</v>
      </c>
      <c r="G59" s="11">
        <v>1015698</v>
      </c>
      <c r="H59" s="11">
        <v>342341</v>
      </c>
      <c r="I59" s="11">
        <v>407482</v>
      </c>
      <c r="J59" s="11">
        <v>0</v>
      </c>
      <c r="K59" s="11">
        <f>F59-I59-J59</f>
        <v>950557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f>D61</f>
        <v>0</v>
      </c>
      <c r="E60" s="11">
        <f>E61</f>
        <v>0</v>
      </c>
      <c r="F60" s="11">
        <f>G60+H60</f>
        <v>15943</v>
      </c>
      <c r="G60" s="11">
        <f>G61</f>
        <v>0</v>
      </c>
      <c r="H60" s="11">
        <f>H61</f>
        <v>15943</v>
      </c>
      <c r="I60" s="11">
        <f>I61</f>
        <v>15943</v>
      </c>
      <c r="J60" s="11">
        <f>J61</f>
        <v>0</v>
      </c>
      <c r="K60" s="11">
        <f>F60-I60-J60</f>
        <v>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0</v>
      </c>
      <c r="F61" s="11">
        <f>G61+H61</f>
        <v>15943</v>
      </c>
      <c r="G61" s="11">
        <v>0</v>
      </c>
      <c r="H61" s="11">
        <v>15943</v>
      </c>
      <c r="I61" s="11">
        <v>15943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f>+D63</f>
        <v>0</v>
      </c>
      <c r="E62" s="11">
        <f>+E63</f>
        <v>0</v>
      </c>
      <c r="F62" s="11">
        <f>G62+H62</f>
        <v>4376</v>
      </c>
      <c r="G62" s="11">
        <f>+G63</f>
        <v>0</v>
      </c>
      <c r="H62" s="11">
        <f>+H63</f>
        <v>4376</v>
      </c>
      <c r="I62" s="11">
        <f>+I63</f>
        <v>0</v>
      </c>
      <c r="J62" s="11">
        <f>+J63</f>
        <v>0</v>
      </c>
      <c r="K62" s="11">
        <f>F62-I62-J62</f>
        <v>4376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0</v>
      </c>
      <c r="E63" s="11">
        <v>0</v>
      </c>
      <c r="F63" s="11">
        <f>G63+H63</f>
        <v>4376</v>
      </c>
      <c r="G63" s="11">
        <v>0</v>
      </c>
      <c r="H63" s="11">
        <v>4376</v>
      </c>
      <c r="I63" s="11">
        <v>0</v>
      </c>
      <c r="J63" s="11">
        <v>0</v>
      </c>
      <c r="K63" s="11">
        <f>F63-I63-J63</f>
        <v>4376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-2636326</v>
      </c>
      <c r="E64" s="11">
        <v>-2181326</v>
      </c>
      <c r="F64" s="11">
        <f>G64+H64</f>
        <v>-170692</v>
      </c>
      <c r="G64" s="11">
        <v>0</v>
      </c>
      <c r="H64" s="11">
        <v>-170692</v>
      </c>
      <c r="I64" s="11">
        <v>-170692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v>2636326</v>
      </c>
      <c r="E65" s="11">
        <v>2181326</v>
      </c>
      <c r="F65" s="11">
        <f>G65+H65</f>
        <v>170692</v>
      </c>
      <c r="G65" s="11">
        <v>0</v>
      </c>
      <c r="H65" s="11">
        <v>170692</v>
      </c>
      <c r="I65" s="11">
        <v>170692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425174</v>
      </c>
      <c r="E66" s="11">
        <f>E67</f>
        <v>425174</v>
      </c>
      <c r="F66" s="11">
        <f>G66+H66</f>
        <v>425174</v>
      </c>
      <c r="G66" s="11">
        <f>G67</f>
        <v>0</v>
      </c>
      <c r="H66" s="11">
        <f>H67</f>
        <v>425174</v>
      </c>
      <c r="I66" s="11">
        <f>I67</f>
        <v>425174</v>
      </c>
      <c r="J66" s="11">
        <f>J67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188</v>
      </c>
      <c r="C67" s="10" t="s">
        <v>189</v>
      </c>
      <c r="D67" s="11">
        <f>+D68</f>
        <v>425174</v>
      </c>
      <c r="E67" s="11">
        <f>+E68</f>
        <v>425174</v>
      </c>
      <c r="F67" s="11">
        <f>G67+H67</f>
        <v>425174</v>
      </c>
      <c r="G67" s="11">
        <f>+G68</f>
        <v>0</v>
      </c>
      <c r="H67" s="11">
        <f>+H68</f>
        <v>425174</v>
      </c>
      <c r="I67" s="11">
        <f>+I68</f>
        <v>425174</v>
      </c>
      <c r="J67" s="11">
        <f>+J68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425174</v>
      </c>
      <c r="E68" s="11">
        <v>425174</v>
      </c>
      <c r="F68" s="11">
        <f>G68+H68</f>
        <v>425174</v>
      </c>
      <c r="G68" s="11">
        <v>0</v>
      </c>
      <c r="H68" s="11">
        <v>425174</v>
      </c>
      <c r="I68" s="11">
        <v>425174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12699500</v>
      </c>
      <c r="E69" s="11">
        <f>E70</f>
        <v>9495500</v>
      </c>
      <c r="F69" s="11">
        <f>G69+H69</f>
        <v>567444</v>
      </c>
      <c r="G69" s="11">
        <f>G70</f>
        <v>0</v>
      </c>
      <c r="H69" s="11">
        <f>H70</f>
        <v>567444</v>
      </c>
      <c r="I69" s="11">
        <f>I70</f>
        <v>567444</v>
      </c>
      <c r="J69" s="11">
        <f>J70</f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D71+D75</f>
        <v>12699500</v>
      </c>
      <c r="E70" s="11">
        <f>E71+E75</f>
        <v>9495500</v>
      </c>
      <c r="F70" s="11">
        <f>G70+H70</f>
        <v>567444</v>
      </c>
      <c r="G70" s="11">
        <f>G71+G75</f>
        <v>0</v>
      </c>
      <c r="H70" s="11">
        <f>H71+H75</f>
        <v>567444</v>
      </c>
      <c r="I70" s="11">
        <f>I71+I75</f>
        <v>567444</v>
      </c>
      <c r="J70" s="11">
        <f>J71+J75</f>
        <v>0</v>
      </c>
      <c r="K70" s="11">
        <f>F70-I70-J70</f>
        <v>0</v>
      </c>
    </row>
    <row r="71" spans="1:12" s="6" customFormat="1" ht="75" x14ac:dyDescent="0.25">
      <c r="A71" s="10" t="s">
        <v>199</v>
      </c>
      <c r="B71" s="10" t="s">
        <v>200</v>
      </c>
      <c r="C71" s="10" t="s">
        <v>201</v>
      </c>
      <c r="D71" s="11">
        <f>+D72+D73+D74</f>
        <v>12599500</v>
      </c>
      <c r="E71" s="11">
        <f>+E72+E73+E74</f>
        <v>9395500</v>
      </c>
      <c r="F71" s="11">
        <f>G71+H71</f>
        <v>556824</v>
      </c>
      <c r="G71" s="11">
        <f>+G72+G73+G74</f>
        <v>0</v>
      </c>
      <c r="H71" s="11">
        <f>+H72+H73+H74</f>
        <v>556824</v>
      </c>
      <c r="I71" s="11">
        <f>+I72+I73+I74</f>
        <v>556824</v>
      </c>
      <c r="J71" s="11">
        <f>+J72+J73+J74</f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v>20000</v>
      </c>
      <c r="E72" s="11">
        <v>1000</v>
      </c>
      <c r="F72" s="11">
        <f>G72+H72</f>
        <v>336</v>
      </c>
      <c r="G72" s="11">
        <v>0</v>
      </c>
      <c r="H72" s="11">
        <v>336</v>
      </c>
      <c r="I72" s="11">
        <v>336</v>
      </c>
      <c r="J72" s="11">
        <v>0</v>
      </c>
      <c r="K72" s="11">
        <f>F72-I72-J72</f>
        <v>0</v>
      </c>
    </row>
    <row r="73" spans="1:12" s="6" customFormat="1" ht="22.5" x14ac:dyDescent="0.25">
      <c r="A73" s="10" t="s">
        <v>205</v>
      </c>
      <c r="B73" s="10" t="s">
        <v>206</v>
      </c>
      <c r="C73" s="10" t="s">
        <v>207</v>
      </c>
      <c r="D73" s="11">
        <v>59500</v>
      </c>
      <c r="E73" s="11">
        <v>43500</v>
      </c>
      <c r="F73" s="11">
        <f>G73+H73</f>
        <v>39440</v>
      </c>
      <c r="G73" s="11">
        <v>0</v>
      </c>
      <c r="H73" s="11">
        <v>39440</v>
      </c>
      <c r="I73" s="11">
        <v>39440</v>
      </c>
      <c r="J73" s="11"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12520000</v>
      </c>
      <c r="E74" s="11">
        <v>9351000</v>
      </c>
      <c r="F74" s="11">
        <f>G74+H74</f>
        <v>517048</v>
      </c>
      <c r="G74" s="11">
        <v>0</v>
      </c>
      <c r="H74" s="11">
        <v>517048</v>
      </c>
      <c r="I74" s="11">
        <v>517048</v>
      </c>
      <c r="J74" s="11">
        <v>0</v>
      </c>
      <c r="K74" s="11">
        <f>F74-I74-J74</f>
        <v>0</v>
      </c>
    </row>
    <row r="75" spans="1:12" s="6" customFormat="1" ht="33" x14ac:dyDescent="0.25">
      <c r="A75" s="10" t="s">
        <v>211</v>
      </c>
      <c r="B75" s="10" t="s">
        <v>212</v>
      </c>
      <c r="C75" s="10" t="s">
        <v>213</v>
      </c>
      <c r="D75" s="11">
        <f>+D76</f>
        <v>100000</v>
      </c>
      <c r="E75" s="11">
        <f>+E76</f>
        <v>100000</v>
      </c>
      <c r="F75" s="11">
        <f>G75+H75</f>
        <v>10620</v>
      </c>
      <c r="G75" s="11">
        <f>+G76</f>
        <v>0</v>
      </c>
      <c r="H75" s="11">
        <f>+H76</f>
        <v>10620</v>
      </c>
      <c r="I75" s="11">
        <f>+I76</f>
        <v>10620</v>
      </c>
      <c r="J75" s="11">
        <f>+J76</f>
        <v>0</v>
      </c>
      <c r="K75" s="11">
        <f>F75-I75-J75</f>
        <v>0</v>
      </c>
    </row>
    <row r="76" spans="1:12" s="6" customFormat="1" ht="43.5" x14ac:dyDescent="0.25">
      <c r="A76" s="10" t="s">
        <v>214</v>
      </c>
      <c r="B76" s="10" t="s">
        <v>215</v>
      </c>
      <c r="C76" s="10" t="s">
        <v>216</v>
      </c>
      <c r="D76" s="11">
        <v>100000</v>
      </c>
      <c r="E76" s="11">
        <v>100000</v>
      </c>
      <c r="F76" s="11">
        <f>G76+H76</f>
        <v>10620</v>
      </c>
      <c r="G76" s="11">
        <v>0</v>
      </c>
      <c r="H76" s="11">
        <v>10620</v>
      </c>
      <c r="I76" s="11">
        <v>10620</v>
      </c>
      <c r="J76" s="11">
        <v>0</v>
      </c>
      <c r="K76" s="11">
        <f>F76-I76-J76</f>
        <v>0</v>
      </c>
    </row>
    <row r="77" spans="1:12" s="6" customFormat="1" x14ac:dyDescent="0.25">
      <c r="A77" s="8"/>
      <c r="B77" s="8"/>
      <c r="C77" s="8"/>
      <c r="D77" s="9"/>
      <c r="E77" s="9"/>
      <c r="F77" s="9"/>
      <c r="G77" s="9"/>
      <c r="H77" s="9"/>
      <c r="I77" s="9"/>
      <c r="J77" s="9"/>
      <c r="K77" s="9"/>
    </row>
    <row r="78" spans="1:12" x14ac:dyDescent="0.25">
      <c r="A78" s="13" t="s">
        <v>217</v>
      </c>
      <c r="B78" s="13"/>
      <c r="C78" s="13"/>
      <c r="D78" s="13"/>
      <c r="E78" s="13" t="s">
        <v>219</v>
      </c>
      <c r="F78" s="13"/>
      <c r="G78" s="13"/>
      <c r="H78" s="13"/>
      <c r="I78" s="13" t="s">
        <v>220</v>
      </c>
      <c r="J78" s="13"/>
      <c r="K78" s="13"/>
      <c r="L78" s="13"/>
    </row>
    <row r="79" spans="1:12" x14ac:dyDescent="0.25">
      <c r="A79" s="3" t="s">
        <v>218</v>
      </c>
      <c r="B79" s="3"/>
      <c r="C79" s="3"/>
      <c r="D79" s="3"/>
      <c r="E79" s="3"/>
      <c r="F79" s="3"/>
      <c r="G79" s="3"/>
      <c r="H79" s="3"/>
      <c r="I79" s="3" t="s">
        <v>221</v>
      </c>
      <c r="J79" s="3"/>
      <c r="K79" s="3"/>
      <c r="L79" s="3"/>
    </row>
    <row r="155" spans="1:20" x14ac:dyDescent="0.25">
      <c r="A155" s="12"/>
      <c r="B155" s="12"/>
      <c r="C155" s="12"/>
      <c r="D155" s="12"/>
      <c r="I155" s="12"/>
      <c r="J155" s="12"/>
      <c r="K155" s="12"/>
      <c r="L155" s="12"/>
      <c r="Q155" s="12"/>
      <c r="R155" s="12"/>
      <c r="S155" s="12"/>
      <c r="T155" s="12"/>
    </row>
  </sheetData>
  <mergeCells count="25">
    <mergeCell ref="K8:K10"/>
    <mergeCell ref="A78:D78"/>
    <mergeCell ref="A79:D79"/>
    <mergeCell ref="E78:H78"/>
    <mergeCell ref="E79:H79"/>
    <mergeCell ref="I78:L78"/>
    <mergeCell ref="I79:L79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2018-11-14T07:33:51Z</dcterms:created>
  <dcterms:modified xsi:type="dcterms:W3CDTF">2018-11-14T07:33:54Z</dcterms:modified>
</cp:coreProperties>
</file>