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Drancen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 s="1"/>
  <c r="E18" i="1"/>
  <c r="E17" i="1" s="1"/>
  <c r="E16" i="1" s="1"/>
  <c r="G18" i="1"/>
  <c r="F18" i="1" s="1"/>
  <c r="K18" i="1" s="1"/>
  <c r="H18" i="1"/>
  <c r="H17" i="1" s="1"/>
  <c r="I18" i="1"/>
  <c r="I17" i="1" s="1"/>
  <c r="J18" i="1"/>
  <c r="J17" i="1" s="1"/>
  <c r="F19" i="1"/>
  <c r="K19" i="1" s="1"/>
  <c r="D20" i="1"/>
  <c r="E20" i="1"/>
  <c r="G20" i="1"/>
  <c r="F20" i="1" s="1"/>
  <c r="K20" i="1" s="1"/>
  <c r="H20" i="1"/>
  <c r="I20" i="1"/>
  <c r="J20" i="1"/>
  <c r="F21" i="1"/>
  <c r="K21" i="1"/>
  <c r="F22" i="1"/>
  <c r="K22" i="1"/>
  <c r="D24" i="1"/>
  <c r="D23" i="1" s="1"/>
  <c r="E24" i="1"/>
  <c r="E23" i="1" s="1"/>
  <c r="F24" i="1"/>
  <c r="K24" i="1" s="1"/>
  <c r="G24" i="1"/>
  <c r="G23" i="1" s="1"/>
  <c r="H24" i="1"/>
  <c r="H23" i="1" s="1"/>
  <c r="I24" i="1"/>
  <c r="I23" i="1" s="1"/>
  <c r="J24" i="1"/>
  <c r="J23" i="1" s="1"/>
  <c r="F25" i="1"/>
  <c r="K25" i="1"/>
  <c r="D28" i="1"/>
  <c r="D27" i="1" s="1"/>
  <c r="D26" i="1" s="1"/>
  <c r="E28" i="1"/>
  <c r="E27" i="1" s="1"/>
  <c r="E26" i="1" s="1"/>
  <c r="G28" i="1"/>
  <c r="F28" i="1" s="1"/>
  <c r="K28" i="1" s="1"/>
  <c r="H28" i="1"/>
  <c r="H27" i="1" s="1"/>
  <c r="H26" i="1" s="1"/>
  <c r="I28" i="1"/>
  <c r="I27" i="1" s="1"/>
  <c r="I26" i="1" s="1"/>
  <c r="J28" i="1"/>
  <c r="J27" i="1" s="1"/>
  <c r="J26" i="1" s="1"/>
  <c r="F29" i="1"/>
  <c r="K29" i="1" s="1"/>
  <c r="F30" i="1"/>
  <c r="K30" i="1"/>
  <c r="D31" i="1"/>
  <c r="E31" i="1"/>
  <c r="G31" i="1"/>
  <c r="F31" i="1" s="1"/>
  <c r="K31" i="1" s="1"/>
  <c r="H31" i="1"/>
  <c r="I31" i="1"/>
  <c r="J31" i="1"/>
  <c r="F32" i="1"/>
  <c r="K32" i="1"/>
  <c r="F33" i="1"/>
  <c r="K33" i="1"/>
  <c r="F34" i="1"/>
  <c r="K34" i="1" s="1"/>
  <c r="D36" i="1"/>
  <c r="E36" i="1"/>
  <c r="E35" i="1" s="1"/>
  <c r="G36" i="1"/>
  <c r="H36" i="1"/>
  <c r="H35" i="1" s="1"/>
  <c r="I36" i="1"/>
  <c r="J36" i="1"/>
  <c r="F37" i="1"/>
  <c r="K37" i="1" s="1"/>
  <c r="F38" i="1"/>
  <c r="K38" i="1"/>
  <c r="F39" i="1"/>
  <c r="K39" i="1"/>
  <c r="D41" i="1"/>
  <c r="D40" i="1" s="1"/>
  <c r="E41" i="1"/>
  <c r="E40" i="1" s="1"/>
  <c r="G41" i="1"/>
  <c r="F41" i="1" s="1"/>
  <c r="K41" i="1" s="1"/>
  <c r="H41" i="1"/>
  <c r="H40" i="1" s="1"/>
  <c r="I41" i="1"/>
  <c r="I40" i="1" s="1"/>
  <c r="J41" i="1"/>
  <c r="J40" i="1" s="1"/>
  <c r="F42" i="1"/>
  <c r="K42" i="1" s="1"/>
  <c r="F43" i="1"/>
  <c r="K43" i="1" s="1"/>
  <c r="F44" i="1"/>
  <c r="K44" i="1"/>
  <c r="F45" i="1"/>
  <c r="K45" i="1"/>
  <c r="D47" i="1"/>
  <c r="D46" i="1" s="1"/>
  <c r="E47" i="1"/>
  <c r="E46" i="1" s="1"/>
  <c r="G47" i="1"/>
  <c r="F47" i="1" s="1"/>
  <c r="K47" i="1" s="1"/>
  <c r="H47" i="1"/>
  <c r="H46" i="1" s="1"/>
  <c r="I47" i="1"/>
  <c r="I46" i="1" s="1"/>
  <c r="J47" i="1"/>
  <c r="J46" i="1" s="1"/>
  <c r="F48" i="1"/>
  <c r="K48" i="1" s="1"/>
  <c r="D52" i="1"/>
  <c r="D51" i="1" s="1"/>
  <c r="D50" i="1" s="1"/>
  <c r="E52" i="1"/>
  <c r="E51" i="1" s="1"/>
  <c r="E50" i="1" s="1"/>
  <c r="E49" i="1" s="1"/>
  <c r="G52" i="1"/>
  <c r="F52" i="1" s="1"/>
  <c r="K52" i="1" s="1"/>
  <c r="H52" i="1"/>
  <c r="H51" i="1" s="1"/>
  <c r="H50" i="1" s="1"/>
  <c r="I52" i="1"/>
  <c r="I51" i="1" s="1"/>
  <c r="I50" i="1" s="1"/>
  <c r="J52" i="1"/>
  <c r="J51" i="1" s="1"/>
  <c r="J50" i="1" s="1"/>
  <c r="F53" i="1"/>
  <c r="K53" i="1" s="1"/>
  <c r="D55" i="1"/>
  <c r="E55" i="1"/>
  <c r="G55" i="1"/>
  <c r="H55" i="1"/>
  <c r="I55" i="1"/>
  <c r="I54" i="1" s="1"/>
  <c r="J55" i="1"/>
  <c r="F56" i="1"/>
  <c r="K56" i="1"/>
  <c r="D58" i="1"/>
  <c r="D57" i="1" s="1"/>
  <c r="E58" i="1"/>
  <c r="E57" i="1" s="1"/>
  <c r="E54" i="1" s="1"/>
  <c r="F58" i="1"/>
  <c r="K58" i="1" s="1"/>
  <c r="G58" i="1"/>
  <c r="G57" i="1" s="1"/>
  <c r="H58" i="1"/>
  <c r="H57" i="1" s="1"/>
  <c r="I58" i="1"/>
  <c r="I57" i="1" s="1"/>
  <c r="J58" i="1"/>
  <c r="J57" i="1" s="1"/>
  <c r="F59" i="1"/>
  <c r="K59" i="1"/>
  <c r="F60" i="1"/>
  <c r="K60" i="1" s="1"/>
  <c r="F61" i="1"/>
  <c r="K61" i="1" s="1"/>
  <c r="D63" i="1"/>
  <c r="D62" i="1" s="1"/>
  <c r="E63" i="1"/>
  <c r="E62" i="1" s="1"/>
  <c r="G63" i="1"/>
  <c r="F63" i="1" s="1"/>
  <c r="K63" i="1" s="1"/>
  <c r="H63" i="1"/>
  <c r="H62" i="1" s="1"/>
  <c r="I63" i="1"/>
  <c r="I62" i="1" s="1"/>
  <c r="J63" i="1"/>
  <c r="J62" i="1" s="1"/>
  <c r="F64" i="1"/>
  <c r="K64" i="1"/>
  <c r="D67" i="1"/>
  <c r="D66" i="1" s="1"/>
  <c r="D65" i="1" s="1"/>
  <c r="E67" i="1"/>
  <c r="E66" i="1" s="1"/>
  <c r="E65" i="1" s="1"/>
  <c r="F67" i="1"/>
  <c r="K67" i="1" s="1"/>
  <c r="G67" i="1"/>
  <c r="G66" i="1" s="1"/>
  <c r="H67" i="1"/>
  <c r="H66" i="1" s="1"/>
  <c r="H65" i="1" s="1"/>
  <c r="I67" i="1"/>
  <c r="I66" i="1" s="1"/>
  <c r="I65" i="1" s="1"/>
  <c r="J67" i="1"/>
  <c r="J66" i="1" s="1"/>
  <c r="J65" i="1" s="1"/>
  <c r="F68" i="1"/>
  <c r="K68" i="1"/>
  <c r="F69" i="1"/>
  <c r="K69" i="1" s="1"/>
  <c r="F70" i="1"/>
  <c r="K70" i="1"/>
  <c r="D71" i="1"/>
  <c r="E71" i="1"/>
  <c r="G71" i="1"/>
  <c r="F71" i="1" s="1"/>
  <c r="K71" i="1" s="1"/>
  <c r="H71" i="1"/>
  <c r="I71" i="1"/>
  <c r="J71" i="1"/>
  <c r="F72" i="1"/>
  <c r="K72" i="1"/>
  <c r="F57" i="1" l="1"/>
  <c r="K57" i="1" s="1"/>
  <c r="H54" i="1"/>
  <c r="D35" i="1"/>
  <c r="G54" i="1"/>
  <c r="F54" i="1" s="1"/>
  <c r="K54" i="1" s="1"/>
  <c r="J16" i="1"/>
  <c r="J15" i="1" s="1"/>
  <c r="D49" i="1"/>
  <c r="F23" i="1"/>
  <c r="K23" i="1" s="1"/>
  <c r="I16" i="1"/>
  <c r="I15" i="1" s="1"/>
  <c r="I14" i="1" s="1"/>
  <c r="D54" i="1"/>
  <c r="J35" i="1"/>
  <c r="H16" i="1"/>
  <c r="H15" i="1" s="1"/>
  <c r="H14" i="1" s="1"/>
  <c r="H49" i="1"/>
  <c r="I35" i="1"/>
  <c r="G65" i="1"/>
  <c r="F65" i="1" s="1"/>
  <c r="K65" i="1" s="1"/>
  <c r="F66" i="1"/>
  <c r="K66" i="1" s="1"/>
  <c r="J49" i="1"/>
  <c r="E15" i="1"/>
  <c r="E14" i="1" s="1"/>
  <c r="J54" i="1"/>
  <c r="I49" i="1"/>
  <c r="G35" i="1"/>
  <c r="F35" i="1" s="1"/>
  <c r="D16" i="1"/>
  <c r="D15" i="1" s="1"/>
  <c r="D14" i="1" s="1"/>
  <c r="G62" i="1"/>
  <c r="F62" i="1" s="1"/>
  <c r="K62" i="1" s="1"/>
  <c r="F55" i="1"/>
  <c r="K55" i="1" s="1"/>
  <c r="G51" i="1"/>
  <c r="F36" i="1"/>
  <c r="K36" i="1" s="1"/>
  <c r="G46" i="1"/>
  <c r="F46" i="1" s="1"/>
  <c r="K46" i="1" s="1"/>
  <c r="G40" i="1"/>
  <c r="F40" i="1" s="1"/>
  <c r="K40" i="1" s="1"/>
  <c r="G27" i="1"/>
  <c r="G17" i="1"/>
  <c r="D12" i="1" l="1"/>
  <c r="D13" i="1"/>
  <c r="F27" i="1"/>
  <c r="K27" i="1" s="1"/>
  <c r="G26" i="1"/>
  <c r="F26" i="1" s="1"/>
  <c r="K26" i="1" s="1"/>
  <c r="F51" i="1"/>
  <c r="K51" i="1" s="1"/>
  <c r="G50" i="1"/>
  <c r="H12" i="1"/>
  <c r="H13" i="1"/>
  <c r="F17" i="1"/>
  <c r="K17" i="1" s="1"/>
  <c r="G16" i="1"/>
  <c r="K35" i="1"/>
  <c r="I12" i="1"/>
  <c r="I13" i="1"/>
  <c r="J14" i="1"/>
  <c r="E12" i="1"/>
  <c r="E13" i="1"/>
  <c r="G49" i="1" l="1"/>
  <c r="F49" i="1" s="1"/>
  <c r="K49" i="1" s="1"/>
  <c r="F50" i="1"/>
  <c r="K50" i="1" s="1"/>
  <c r="J12" i="1"/>
  <c r="J13" i="1"/>
  <c r="F16" i="1"/>
  <c r="K16" i="1" s="1"/>
  <c r="G15" i="1"/>
  <c r="F15" i="1" l="1"/>
  <c r="K15" i="1" s="1"/>
  <c r="G14" i="1"/>
  <c r="F14" i="1" l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<sst xmlns="http://schemas.openxmlformats.org/spreadsheetml/2006/main" count="210" uniqueCount="210">
  <si>
    <t>JUDETUL  VASLUI</t>
  </si>
  <si>
    <t>PRIMARIA DRANCENI</t>
  </si>
  <si>
    <t>CUI3394333</t>
  </si>
  <si>
    <t xml:space="preserve"> Anexa 12</t>
  </si>
  <si>
    <t>Cont de executie - Venituri - Bugetul local</t>
  </si>
  <si>
    <t>Trimestrul: 1,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</si>
  <si>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</si>
  <si>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</si>
  <si>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</si>
  <si>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</si>
  <si>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</si>
  <si>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</si>
  <si>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</si>
  <si>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</si>
  <si>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</si>
  <si>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</si>
  <si>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</si>
  <si>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</si>
  <si>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</si>
  <si>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</si>
  <si>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</si>
  <si>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</si>
  <si>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</si>
  <si>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</si>
  <si>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</si>
  <si>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</si>
  <si>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</si>
  <si>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</si>
  <si>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</si>
  <si>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</si>
  <si>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</si>
  <si>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</si>
  <si>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</si>
  <si>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</si>
  <si>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</si>
  <si>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</si>
  <si>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</si>
  <si>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</si>
  <si>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</si>
  <si>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</si>
  <si>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</si>
  <si>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</si>
  <si>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</si>
  <si>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</si>
  <si>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</si>
  <si>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</si>
  <si>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</si>
  <si>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</si>
  <si>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</si>
  <si>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</si>
  <si>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</si>
  <si>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</si>
  <si>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</si>
  <si>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</si>
  <si>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</si>
  <si>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</si>
  <si>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A1.3.  ALTE IMPOZITE  PE VENIT, PROFIT SI CASTIGURI DIN CAPITAL (cod 05.02)</t>
  </si>
  <si>
    <t>00.07</t>
  </si>
  <si>
    <t>17</t>
  </si>
  <si>
    <t>Alte impozite pe venit, profit si castiguri din capital (cod 05.02.50)</t>
  </si>
  <si>
    <t>05.02</t>
  </si>
  <si>
    <t>18</t>
  </si>
  <si>
    <t xml:space="preserve"> Alte impozite pe venit, profit si castiguri din capital </t>
  </si>
  <si>
    <t>05.02.50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</si>
  <si>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</si>
  <si>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</si>
  <si>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</si>
  <si>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</si>
  <si>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</si>
  <si>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</si>
  <si>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</si>
  <si>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</si>
  <si>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</si>
  <si>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</si>
  <si>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</si>
  <si>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</si>
  <si>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</si>
  <si>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</si>
  <si>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</si>
  <si>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</si>
  <si>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</si>
  <si>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</si>
  <si>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</si>
  <si>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</si>
  <si>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</si>
  <si>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</si>
  <si>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</si>
  <si>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</si>
  <si>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</si>
  <si>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</si>
  <si>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</si>
  <si>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</si>
  <si>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</si>
  <si>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</si>
  <si>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</si>
  <si>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</si>
  <si>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</si>
  <si>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</si>
  <si>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</si>
  <si>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</si>
  <si>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</si>
  <si>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</si>
  <si>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</si>
  <si>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</si>
  <si>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</si>
  <si>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</si>
  <si>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</si>
  <si>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</si>
  <si>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</si>
  <si>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</si>
  <si>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</si>
  <si>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</si>
  <si>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</si>
  <si>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</si>
  <si>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</si>
  <si>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</si>
  <si>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</si>
  <si>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</si>
  <si>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</si>
  <si>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</si>
  <si>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</si>
  <si>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49</t>
  </si>
  <si>
    <t>Alte taxe pe utilizarea bunurilor, autorizarea utilizarii bunurilor sau pe desfasurare de activitati</t>
  </si>
  <si>
    <t>16.02.50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</si>
  <si>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</si>
  <si>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</si>
  <si>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</si>
  <si>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</si>
  <si>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</si>
  <si>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</si>
  <si>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</si>
  <si>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</si>
  <si>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</si>
  <si>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</si>
  <si>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</si>
  <si>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</si>
  <si>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</si>
  <si>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</si>
  <si>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</si>
  <si>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</si>
  <si>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</si>
  <si>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</si>
  <si>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</si>
  <si>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</si>
  <si>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</si>
  <si>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</si>
  <si>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</si>
  <si>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</si>
  <si>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</si>
  <si>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</si>
  <si>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</si>
  <si>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67</t>
  </si>
  <si>
    <t>Venituri din prestari de servicii si alte activitati (cod 33.02.08+33.02.10+33.02.12+33.02.24+33.02.27+33.02.28+33.02.50)</t>
  </si>
  <si>
    <t>33.02</t>
  </si>
  <si>
    <t>74</t>
  </si>
  <si>
    <t>Venituri din recuperarea cheltuielilor de judecata, imputatii si despagubiri</t>
  </si>
  <si>
    <t>33.02.28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</si>
  <si>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</si>
  <si>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</si>
  <si>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</si>
  <si>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</si>
  <si>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</si>
  <si>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</si>
  <si>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</si>
  <si>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</si>
  <si>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</si>
  <si>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</si>
  <si>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</si>
  <si>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</si>
  <si>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</si>
  <si>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</si>
  <si>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</si>
  <si>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115</t>
  </si>
  <si>
    <t>III. OPERAŢIUNI FINANCIARE (cod 40.02+41.02)</t>
  </si>
  <si>
    <t>00.16</t>
  </si>
  <si>
    <t>116</t>
  </si>
  <si>
    <t>Încasări din rambursarea împrumuturilor acordate (cod 40.02.06+40.02.07+40.02.10+40.02.11+40.02.13+40.02.14+40.02.16+40.02.50)</t>
  </si>
  <si>
    <t>40.02</t>
  </si>
  <si>
    <t>122</t>
  </si>
  <si>
    <t>Sume din excedentul bugetului local utilizate pentru finantarea cheltuielilor sectiunii de dezvoltare</t>
  </si>
  <si>
    <t>40.02.14</t>
  </si>
  <si>
    <t>130</t>
  </si>
  <si>
    <t>IV.  SUBVENTII (cod 00.18)</t>
  </si>
  <si>
    <t>00.17</t>
  </si>
  <si>
    <t>131</t>
  </si>
  <si>
    <t>SUBVENTII DE LA ALTE NIVELE ALE ADMINISTRATIEI PUBLICE (cod 42.02+43.02)</t>
  </si>
  <si>
    <t>00.18</t>
  </si>
  <si>
    <t>132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</si>
  <si>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</si>
  <si>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</si>
  <si>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164</t>
  </si>
  <si>
    <t>Subventii pentru acordarea ajutorului pentru incalzirea locuintei cu lemne, carbuni, combustibili petrolieri</t>
  </si>
  <si>
    <t>42.02.34</t>
  </si>
  <si>
    <t>169</t>
  </si>
  <si>
    <t>Subventii din bugetul de stat pentru finantarea sanatatii</t>
  </si>
  <si>
    <t>42.02.41</t>
  </si>
  <si>
    <t>188</t>
  </si>
  <si>
    <t>Finantarea programelor nationale de dezvoltare locala</t>
  </si>
  <si>
    <t>42.02.65</t>
  </si>
  <si>
    <t>192</t>
  </si>
  <si>
    <t>Subventii de la alte administratii (cod. 43.02.01+43.02.04+43.02.07+43.02.08+43.02.20+43.02.21)</t>
  </si>
  <si>
    <t>43.02</t>
  </si>
  <si>
    <t>203</t>
  </si>
  <si>
    <t>Sume alocate din bugetul ANCPI pentru finanţarea lucrărilor de înregistrare sistematică din cadrul Programului naţional de cadastru şi carte funciară</t>
  </si>
  <si>
    <t>43.02.34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</si>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</sst>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D14+D62+D65</f>
        <v>20075100</v>
      </c>
      <c r="E12" s="11">
        <f>E14+E62+E65</f>
        <v>5148357</v>
      </c>
      <c r="F12" s="11">
        <f>G12+H12</f>
        <v>4631564</v>
      </c>
      <c r="G12" s="11">
        <f>G14+G62+G65</f>
        <v>2345713</v>
      </c>
      <c r="H12" s="11">
        <f>H14+H62+H65</f>
        <v>2285851</v>
      </c>
      <c r="I12" s="11">
        <f>I14+I62+I65</f>
        <v>1898185</v>
      </c>
      <c r="J12" s="11">
        <f>J14+J62+J65</f>
        <v>0</v>
      </c>
      <c r="K12" s="11">
        <f>F12-I12-J12</f>
        <v>2733379</v>
      </c>
    </row>
    <row r="13" spans="1:11" s="6" customFormat="1" ht="22.5" x14ac:dyDescent="0.25">
      <c r="A13" s="10" t="s">
        <v>25</v>
      </c>
      <c r="B13" s="10" t="s">
        <v>26</v>
      </c>
      <c r="C13" s="10" t="s">
        <v>27</v>
      </c>
      <c r="D13" s="11">
        <f>D14-D36+D62</f>
        <v>4998600</v>
      </c>
      <c r="E13" s="11">
        <f>E14-E36+E62</f>
        <v>1245357</v>
      </c>
      <c r="F13" s="11">
        <f>G13+H13</f>
        <v>3730360</v>
      </c>
      <c r="G13" s="11">
        <f>G14-G36+G62</f>
        <v>2345713</v>
      </c>
      <c r="H13" s="11">
        <f>H14-H36+H62</f>
        <v>1384647</v>
      </c>
      <c r="I13" s="11">
        <f>I14-I36+I62</f>
        <v>996981</v>
      </c>
      <c r="J13" s="11">
        <f>J14-J36+J62</f>
        <v>0</v>
      </c>
      <c r="K13" s="11">
        <f>F13-I13-J13</f>
        <v>2733379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D15+D49</f>
        <v>6963426</v>
      </c>
      <c r="E14" s="11">
        <f>E15+E49</f>
        <v>1472183</v>
      </c>
      <c r="F14" s="11">
        <f>G14+H14</f>
        <v>4225552</v>
      </c>
      <c r="G14" s="11">
        <f>G15+G49</f>
        <v>2345713</v>
      </c>
      <c r="H14" s="11">
        <f>H15+H49</f>
        <v>1879839</v>
      </c>
      <c r="I14" s="11">
        <f>I15+I49</f>
        <v>1492173</v>
      </c>
      <c r="J14" s="11">
        <f>J15+J49</f>
        <v>0</v>
      </c>
      <c r="K14" s="11">
        <f>F14-I14-J14</f>
        <v>2733379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D16+D26+D35+D46</f>
        <v>5593426</v>
      </c>
      <c r="E15" s="11">
        <f>E16+E26+E35+E46</f>
        <v>1282183</v>
      </c>
      <c r="F15" s="11">
        <f>G15+H15</f>
        <v>3101021</v>
      </c>
      <c r="G15" s="11">
        <f>G16+G26+G35+G46</f>
        <v>1330014</v>
      </c>
      <c r="H15" s="11">
        <f>H16+H26+H35+H46</f>
        <v>1771007</v>
      </c>
      <c r="I15" s="11">
        <f>I16+I26+I35+I46</f>
        <v>1350468</v>
      </c>
      <c r="J15" s="11">
        <f>J16+J26+J35+J46</f>
        <v>0</v>
      </c>
      <c r="K15" s="11">
        <f>F15-I15-J15</f>
        <v>1750553</v>
      </c>
    </row>
    <row r="16" spans="1:11" s="6" customFormat="1" ht="22.5" x14ac:dyDescent="0.25">
      <c r="A16" s="10" t="s">
        <v>34</v>
      </c>
      <c r="B16" s="10" t="s">
        <v>35</v>
      </c>
      <c r="C16" s="10" t="s">
        <v>36</v>
      </c>
      <c r="D16" s="11">
        <f>+D17+D23</f>
        <v>1167400</v>
      </c>
      <c r="E16" s="11">
        <f>+E17+E23</f>
        <v>329000</v>
      </c>
      <c r="F16" s="11">
        <f>G16+H16</f>
        <v>531070</v>
      </c>
      <c r="G16" s="11">
        <f>+G17+G23</f>
        <v>99386</v>
      </c>
      <c r="H16" s="11">
        <f>+H17+H23</f>
        <v>431684</v>
      </c>
      <c r="I16" s="11">
        <f>+I17+I23</f>
        <v>406016</v>
      </c>
      <c r="J16" s="11">
        <f>+J17+J23</f>
        <v>0</v>
      </c>
      <c r="K16" s="11">
        <f>F16-I16-J16</f>
        <v>125054</v>
      </c>
    </row>
    <row r="17" spans="1:11" s="6" customFormat="1" ht="33" x14ac:dyDescent="0.25">
      <c r="A17" s="10" t="s">
        <v>37</v>
      </c>
      <c r="B17" s="10" t="s">
        <v>38</v>
      </c>
      <c r="C17" s="10" t="s">
        <v>39</v>
      </c>
      <c r="D17" s="11">
        <f>D18+D20</f>
        <v>1006000</v>
      </c>
      <c r="E17" s="11">
        <f>E18+E20</f>
        <v>314000</v>
      </c>
      <c r="F17" s="11">
        <f>G17+H17</f>
        <v>367918</v>
      </c>
      <c r="G17" s="11">
        <f>G18+G20</f>
        <v>0</v>
      </c>
      <c r="H17" s="11">
        <f>H18+H20</f>
        <v>367918</v>
      </c>
      <c r="I17" s="11">
        <f>I18+I20</f>
        <v>367918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40</v>
      </c>
      <c r="B18" s="10" t="s">
        <v>41</v>
      </c>
      <c r="C18" s="10" t="s">
        <v>42</v>
      </c>
      <c r="D18" s="11">
        <f>+D19</f>
        <v>0</v>
      </c>
      <c r="E18" s="11">
        <f>+E19</f>
        <v>0</v>
      </c>
      <c r="F18" s="11">
        <f>G18+H18</f>
        <v>1032</v>
      </c>
      <c r="G18" s="11">
        <f>+G19</f>
        <v>0</v>
      </c>
      <c r="H18" s="11">
        <f>+H19</f>
        <v>1032</v>
      </c>
      <c r="I18" s="11">
        <f>+I19</f>
        <v>1032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v>0</v>
      </c>
      <c r="E19" s="11">
        <v>0</v>
      </c>
      <c r="F19" s="11">
        <f>G19+H19</f>
        <v>1032</v>
      </c>
      <c r="G19" s="11">
        <v>0</v>
      </c>
      <c r="H19" s="11">
        <v>1032</v>
      </c>
      <c r="I19" s="11">
        <v>1032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47</v>
      </c>
      <c r="C20" s="10" t="s">
        <v>48</v>
      </c>
      <c r="D20" s="11">
        <f>D21+D22</f>
        <v>1006000</v>
      </c>
      <c r="E20" s="11">
        <f>E21+E22</f>
        <v>314000</v>
      </c>
      <c r="F20" s="11">
        <f>G20+H20</f>
        <v>366886</v>
      </c>
      <c r="G20" s="11">
        <f>G21+G22</f>
        <v>0</v>
      </c>
      <c r="H20" s="11">
        <f>H21+H22</f>
        <v>366886</v>
      </c>
      <c r="I20" s="11">
        <f>I21+I22</f>
        <v>366886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49</v>
      </c>
      <c r="B21" s="10" t="s">
        <v>50</v>
      </c>
      <c r="C21" s="10" t="s">
        <v>51</v>
      </c>
      <c r="D21" s="11">
        <v>923000</v>
      </c>
      <c r="E21" s="11">
        <v>293000</v>
      </c>
      <c r="F21" s="11">
        <f>G21+H21</f>
        <v>321772</v>
      </c>
      <c r="G21" s="11">
        <v>0</v>
      </c>
      <c r="H21" s="11">
        <v>321772</v>
      </c>
      <c r="I21" s="11">
        <v>321772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83000</v>
      </c>
      <c r="E22" s="11">
        <v>21000</v>
      </c>
      <c r="F22" s="11">
        <f>G22+H22</f>
        <v>45114</v>
      </c>
      <c r="G22" s="11">
        <v>0</v>
      </c>
      <c r="H22" s="11">
        <v>45114</v>
      </c>
      <c r="I22" s="11">
        <v>45114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161400</v>
      </c>
      <c r="E23" s="11">
        <f>E24</f>
        <v>15000</v>
      </c>
      <c r="F23" s="11">
        <f>G23+H23</f>
        <v>163152</v>
      </c>
      <c r="G23" s="11">
        <f>G24</f>
        <v>99386</v>
      </c>
      <c r="H23" s="11">
        <f>H24</f>
        <v>63766</v>
      </c>
      <c r="I23" s="11">
        <f>I24</f>
        <v>38098</v>
      </c>
      <c r="J23" s="11">
        <f>J24</f>
        <v>0</v>
      </c>
      <c r="K23" s="11">
        <f>F23-I23-J23</f>
        <v>125054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</f>
        <v>161400</v>
      </c>
      <c r="E24" s="11">
        <f>E25</f>
        <v>15000</v>
      </c>
      <c r="F24" s="11">
        <f>G24+H24</f>
        <v>163152</v>
      </c>
      <c r="G24" s="11">
        <f>G25</f>
        <v>99386</v>
      </c>
      <c r="H24" s="11">
        <f>H25</f>
        <v>63766</v>
      </c>
      <c r="I24" s="11">
        <f>I25</f>
        <v>38098</v>
      </c>
      <c r="J24" s="11">
        <f>J25</f>
        <v>0</v>
      </c>
      <c r="K24" s="11">
        <f>F24-I24-J24</f>
        <v>125054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v>161400</v>
      </c>
      <c r="E25" s="11">
        <v>15000</v>
      </c>
      <c r="F25" s="11">
        <f>G25+H25</f>
        <v>163152</v>
      </c>
      <c r="G25" s="11">
        <v>99386</v>
      </c>
      <c r="H25" s="11">
        <v>63766</v>
      </c>
      <c r="I25" s="11">
        <v>38098</v>
      </c>
      <c r="J25" s="11">
        <v>0</v>
      </c>
      <c r="K25" s="11">
        <f>F25-I25-J25</f>
        <v>125054</v>
      </c>
    </row>
    <row r="26" spans="1:11" s="6" customFormat="1" ht="22.5" x14ac:dyDescent="0.25">
      <c r="A26" s="10" t="s">
        <v>64</v>
      </c>
      <c r="B26" s="10" t="s">
        <v>65</v>
      </c>
      <c r="C26" s="10" t="s">
        <v>66</v>
      </c>
      <c r="D26" s="11">
        <f>D27</f>
        <v>1769526</v>
      </c>
      <c r="E26" s="11">
        <f>E27</f>
        <v>261183</v>
      </c>
      <c r="F26" s="11">
        <f>G26+H26</f>
        <v>1676212</v>
      </c>
      <c r="G26" s="11">
        <f>G27</f>
        <v>1142315</v>
      </c>
      <c r="H26" s="11">
        <f>H27</f>
        <v>533897</v>
      </c>
      <c r="I26" s="11">
        <f>I27</f>
        <v>218950</v>
      </c>
      <c r="J26" s="11">
        <f>J27</f>
        <v>0</v>
      </c>
      <c r="K26" s="11">
        <f>F26-I26-J26</f>
        <v>1457262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D28+D31</f>
        <v>1769526</v>
      </c>
      <c r="E27" s="11">
        <f>E28+E31</f>
        <v>261183</v>
      </c>
      <c r="F27" s="11">
        <f>G27+H27</f>
        <v>1676212</v>
      </c>
      <c r="G27" s="11">
        <f>G28+G31</f>
        <v>1142315</v>
      </c>
      <c r="H27" s="11">
        <f>H28+H31</f>
        <v>533897</v>
      </c>
      <c r="I27" s="11">
        <f>I28+I31</f>
        <v>218950</v>
      </c>
      <c r="J27" s="11">
        <f>J28+J31</f>
        <v>0</v>
      </c>
      <c r="K27" s="11">
        <f>F27-I27-J27</f>
        <v>1457262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</f>
        <v>295326</v>
      </c>
      <c r="E28" s="11">
        <f>E29+E30</f>
        <v>41183</v>
      </c>
      <c r="F28" s="11">
        <f>G28+H28</f>
        <v>212307</v>
      </c>
      <c r="G28" s="11">
        <f>G29+G30</f>
        <v>90884</v>
      </c>
      <c r="H28" s="11">
        <f>H29+H30</f>
        <v>121423</v>
      </c>
      <c r="I28" s="11">
        <f>I29+I30</f>
        <v>38806</v>
      </c>
      <c r="J28" s="11">
        <f>J29+J30</f>
        <v>0</v>
      </c>
      <c r="K28" s="11">
        <f>F28-I28-J28</f>
        <v>173501</v>
      </c>
    </row>
    <row r="29" spans="1:11" s="6" customFormat="1" x14ac:dyDescent="0.25">
      <c r="A29" s="10" t="s">
        <v>73</v>
      </c>
      <c r="B29" s="10" t="s">
        <v>74</v>
      </c>
      <c r="C29" s="10" t="s">
        <v>75</v>
      </c>
      <c r="D29" s="11">
        <v>130426</v>
      </c>
      <c r="E29" s="11">
        <v>10183</v>
      </c>
      <c r="F29" s="11">
        <f>G29+H29</f>
        <v>128835</v>
      </c>
      <c r="G29" s="11">
        <v>83468</v>
      </c>
      <c r="H29" s="11">
        <v>45367</v>
      </c>
      <c r="I29" s="11">
        <v>26841</v>
      </c>
      <c r="J29" s="11">
        <v>0</v>
      </c>
      <c r="K29" s="11">
        <f>F29-I29-J29</f>
        <v>101994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164900</v>
      </c>
      <c r="E30" s="11">
        <v>31000</v>
      </c>
      <c r="F30" s="11">
        <f>G30+H30</f>
        <v>83472</v>
      </c>
      <c r="G30" s="11">
        <v>7416</v>
      </c>
      <c r="H30" s="11">
        <v>76056</v>
      </c>
      <c r="I30" s="11">
        <v>11965</v>
      </c>
      <c r="J30" s="11">
        <v>0</v>
      </c>
      <c r="K30" s="11">
        <f>F30-I30-J30</f>
        <v>71507</v>
      </c>
    </row>
    <row r="31" spans="1:11" s="6" customFormat="1" ht="22.5" x14ac:dyDescent="0.25">
      <c r="A31" s="10" t="s">
        <v>79</v>
      </c>
      <c r="B31" s="10" t="s">
        <v>80</v>
      </c>
      <c r="C31" s="10" t="s">
        <v>81</v>
      </c>
      <c r="D31" s="11">
        <f>D32+D33+D34</f>
        <v>1474200</v>
      </c>
      <c r="E31" s="11">
        <f>E32+E33+E34</f>
        <v>220000</v>
      </c>
      <c r="F31" s="11">
        <f>G31+H31</f>
        <v>1463905</v>
      </c>
      <c r="G31" s="11">
        <f>G32+G33+G34</f>
        <v>1051431</v>
      </c>
      <c r="H31" s="11">
        <f>H32+H33+H34</f>
        <v>412474</v>
      </c>
      <c r="I31" s="11">
        <f>I32+I33+I34</f>
        <v>180144</v>
      </c>
      <c r="J31" s="11">
        <f>J32+J33+J34</f>
        <v>0</v>
      </c>
      <c r="K31" s="11">
        <f>F31-I31-J31</f>
        <v>1283761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v>393900</v>
      </c>
      <c r="E32" s="11">
        <v>30000</v>
      </c>
      <c r="F32" s="11">
        <f>G32+H32</f>
        <v>387702</v>
      </c>
      <c r="G32" s="11">
        <v>269888</v>
      </c>
      <c r="H32" s="11">
        <v>117814</v>
      </c>
      <c r="I32" s="11">
        <v>64475</v>
      </c>
      <c r="J32" s="11">
        <v>0</v>
      </c>
      <c r="K32" s="11">
        <f>F32-I32-J32</f>
        <v>323227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v>45400</v>
      </c>
      <c r="E33" s="11">
        <v>5000</v>
      </c>
      <c r="F33" s="11">
        <f>G33+H33</f>
        <v>46309</v>
      </c>
      <c r="G33" s="11">
        <v>27156</v>
      </c>
      <c r="H33" s="11">
        <v>19153</v>
      </c>
      <c r="I33" s="11">
        <v>2097</v>
      </c>
      <c r="J33" s="11">
        <v>0</v>
      </c>
      <c r="K33" s="11">
        <f>F33-I33-J33</f>
        <v>44212</v>
      </c>
    </row>
    <row r="34" spans="1:11" s="6" customFormat="1" x14ac:dyDescent="0.25">
      <c r="A34" s="10" t="s">
        <v>88</v>
      </c>
      <c r="B34" s="10" t="s">
        <v>89</v>
      </c>
      <c r="C34" s="10" t="s">
        <v>90</v>
      </c>
      <c r="D34" s="11">
        <v>1034900</v>
      </c>
      <c r="E34" s="11">
        <v>185000</v>
      </c>
      <c r="F34" s="11">
        <f>G34+H34</f>
        <v>1029894</v>
      </c>
      <c r="G34" s="11">
        <v>754387</v>
      </c>
      <c r="H34" s="11">
        <v>275507</v>
      </c>
      <c r="I34" s="11">
        <v>113572</v>
      </c>
      <c r="J34" s="11">
        <v>0</v>
      </c>
      <c r="K34" s="11">
        <f>F34-I34-J34</f>
        <v>916322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f>D36+D40</f>
        <v>2656500</v>
      </c>
      <c r="E35" s="11">
        <f>E36+E40</f>
        <v>692000</v>
      </c>
      <c r="F35" s="11">
        <f>G35+H35</f>
        <v>893721</v>
      </c>
      <c r="G35" s="11">
        <f>G36+G40</f>
        <v>88313</v>
      </c>
      <c r="H35" s="11">
        <f>H36+H40</f>
        <v>805408</v>
      </c>
      <c r="I35" s="11">
        <f>I36+I40</f>
        <v>725484</v>
      </c>
      <c r="J35" s="11">
        <f>J36+J40</f>
        <v>0</v>
      </c>
      <c r="K35" s="11">
        <f>F35-I35-J35</f>
        <v>168237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f>+D37+D38+D39</f>
        <v>2390000</v>
      </c>
      <c r="E36" s="11">
        <f>+E37+E38+E39</f>
        <v>652000</v>
      </c>
      <c r="F36" s="11">
        <f>G36+H36</f>
        <v>652000</v>
      </c>
      <c r="G36" s="11">
        <f>+G37+G38+G39</f>
        <v>0</v>
      </c>
      <c r="H36" s="11">
        <f>+H37+H38+H39</f>
        <v>652000</v>
      </c>
      <c r="I36" s="11">
        <f>+I37+I38+I39</f>
        <v>652000</v>
      </c>
      <c r="J36" s="11">
        <f>+J37+J38+J39</f>
        <v>0</v>
      </c>
      <c r="K36" s="11">
        <f>F36-I36-J36</f>
        <v>0</v>
      </c>
    </row>
    <row r="37" spans="1:11" s="6" customFormat="1" ht="43.5" x14ac:dyDescent="0.25">
      <c r="A37" s="10" t="s">
        <v>97</v>
      </c>
      <c r="B37" s="10" t="s">
        <v>98</v>
      </c>
      <c r="C37" s="10" t="s">
        <v>99</v>
      </c>
      <c r="D37" s="11">
        <v>848000</v>
      </c>
      <c r="E37" s="11">
        <v>231000</v>
      </c>
      <c r="F37" s="11">
        <f>G37+H37</f>
        <v>231000</v>
      </c>
      <c r="G37" s="11">
        <v>0</v>
      </c>
      <c r="H37" s="11">
        <v>231000</v>
      </c>
      <c r="I37" s="11">
        <v>231000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v>50000</v>
      </c>
      <c r="E38" s="11">
        <v>18000</v>
      </c>
      <c r="F38" s="11">
        <f>G38+H38</f>
        <v>18000</v>
      </c>
      <c r="G38" s="11">
        <v>0</v>
      </c>
      <c r="H38" s="11">
        <v>18000</v>
      </c>
      <c r="I38" s="11">
        <v>18000</v>
      </c>
      <c r="J38" s="11">
        <v>0</v>
      </c>
      <c r="K38" s="11">
        <f>F38-I38-J38</f>
        <v>0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1492000</v>
      </c>
      <c r="E39" s="11">
        <v>403000</v>
      </c>
      <c r="F39" s="11">
        <f>G39+H39</f>
        <v>403000</v>
      </c>
      <c r="G39" s="11">
        <v>0</v>
      </c>
      <c r="H39" s="11">
        <v>403000</v>
      </c>
      <c r="I39" s="11">
        <v>403000</v>
      </c>
      <c r="J39" s="11">
        <v>0</v>
      </c>
      <c r="K39" s="11">
        <f>F39-I39-J39</f>
        <v>0</v>
      </c>
    </row>
    <row r="40" spans="1:11" s="6" customFormat="1" ht="33" x14ac:dyDescent="0.25">
      <c r="A40" s="10" t="s">
        <v>106</v>
      </c>
      <c r="B40" s="10" t="s">
        <v>107</v>
      </c>
      <c r="C40" s="10" t="s">
        <v>108</v>
      </c>
      <c r="D40" s="11">
        <f>D41+D44+D45</f>
        <v>266500</v>
      </c>
      <c r="E40" s="11">
        <f>E41+E44+E45</f>
        <v>40000</v>
      </c>
      <c r="F40" s="11">
        <f>G40+H40</f>
        <v>241721</v>
      </c>
      <c r="G40" s="11">
        <f>G41+G44+G45</f>
        <v>88313</v>
      </c>
      <c r="H40" s="11">
        <f>H41+H44+H45</f>
        <v>153408</v>
      </c>
      <c r="I40" s="11">
        <f>I41+I44+I45</f>
        <v>73484</v>
      </c>
      <c r="J40" s="11">
        <f>J41+J44+J45</f>
        <v>0</v>
      </c>
      <c r="K40" s="11">
        <f>F40-I40-J40</f>
        <v>168237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f>D42+D43</f>
        <v>256500</v>
      </c>
      <c r="E41" s="11">
        <f>E42+E43</f>
        <v>40000</v>
      </c>
      <c r="F41" s="11">
        <f>G41+H41</f>
        <v>240692</v>
      </c>
      <c r="G41" s="11">
        <f>G42+G43</f>
        <v>88310</v>
      </c>
      <c r="H41" s="11">
        <f>H42+H43</f>
        <v>152382</v>
      </c>
      <c r="I41" s="11">
        <f>I42+I43</f>
        <v>72455</v>
      </c>
      <c r="J41" s="11">
        <f>J42+J43</f>
        <v>0</v>
      </c>
      <c r="K41" s="11">
        <f>F41-I41-J41</f>
        <v>168237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206500</v>
      </c>
      <c r="E42" s="11">
        <v>30000</v>
      </c>
      <c r="F42" s="11">
        <f>G42+H42</f>
        <v>196344</v>
      </c>
      <c r="G42" s="11">
        <v>87939</v>
      </c>
      <c r="H42" s="11">
        <v>108405</v>
      </c>
      <c r="I42" s="11">
        <v>37421</v>
      </c>
      <c r="J42" s="11">
        <v>0</v>
      </c>
      <c r="K42" s="11">
        <f>F42-I42-J42</f>
        <v>158923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v>50000</v>
      </c>
      <c r="E43" s="11">
        <v>10000</v>
      </c>
      <c r="F43" s="11">
        <f>G43+H43</f>
        <v>44348</v>
      </c>
      <c r="G43" s="11">
        <v>371</v>
      </c>
      <c r="H43" s="11">
        <v>43977</v>
      </c>
      <c r="I43" s="11">
        <v>35034</v>
      </c>
      <c r="J43" s="11">
        <v>0</v>
      </c>
      <c r="K43" s="11">
        <f>F43-I43-J43</f>
        <v>9314</v>
      </c>
    </row>
    <row r="44" spans="1:11" s="6" customFormat="1" ht="22.5" x14ac:dyDescent="0.25">
      <c r="A44" s="10" t="s">
        <v>118</v>
      </c>
      <c r="B44" s="10" t="s">
        <v>119</v>
      </c>
      <c r="C44" s="10" t="s">
        <v>120</v>
      </c>
      <c r="D44" s="11">
        <v>0</v>
      </c>
      <c r="E44" s="11">
        <v>0</v>
      </c>
      <c r="F44" s="11">
        <f>G44+H44</f>
        <v>752</v>
      </c>
      <c r="G44" s="11">
        <v>0</v>
      </c>
      <c r="H44" s="11">
        <v>752</v>
      </c>
      <c r="I44" s="11">
        <v>752</v>
      </c>
      <c r="J44" s="11">
        <v>0</v>
      </c>
      <c r="K44" s="11">
        <f>F44-I44-J44</f>
        <v>0</v>
      </c>
    </row>
    <row r="45" spans="1:11" s="6" customFormat="1" ht="33" x14ac:dyDescent="0.25">
      <c r="A45" s="10" t="s">
        <v>121</v>
      </c>
      <c r="B45" s="10" t="s">
        <v>122</v>
      </c>
      <c r="C45" s="10" t="s">
        <v>123</v>
      </c>
      <c r="D45" s="11">
        <v>10000</v>
      </c>
      <c r="E45" s="11">
        <v>0</v>
      </c>
      <c r="F45" s="11">
        <f>G45+H45</f>
        <v>277</v>
      </c>
      <c r="G45" s="11">
        <v>3</v>
      </c>
      <c r="H45" s="11">
        <v>274</v>
      </c>
      <c r="I45" s="11">
        <v>277</v>
      </c>
      <c r="J45" s="11">
        <v>0</v>
      </c>
      <c r="K45" s="11">
        <f>F45-I45-J45</f>
        <v>0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0</v>
      </c>
      <c r="E46" s="11">
        <f>E47</f>
        <v>0</v>
      </c>
      <c r="F46" s="11">
        <f>G46+H46</f>
        <v>18</v>
      </c>
      <c r="G46" s="11">
        <f>G47</f>
        <v>0</v>
      </c>
      <c r="H46" s="11">
        <f>H47</f>
        <v>18</v>
      </c>
      <c r="I46" s="11">
        <f>I47</f>
        <v>18</v>
      </c>
      <c r="J46" s="11">
        <f>J47</f>
        <v>0</v>
      </c>
      <c r="K46" s="11">
        <f>F46-I46-J46</f>
        <v>0</v>
      </c>
    </row>
    <row r="47" spans="1:11" s="6" customFormat="1" x14ac:dyDescent="0.25">
      <c r="A47" s="10" t="s">
        <v>127</v>
      </c>
      <c r="B47" s="10" t="s">
        <v>128</v>
      </c>
      <c r="C47" s="10" t="s">
        <v>129</v>
      </c>
      <c r="D47" s="11">
        <f>D48</f>
        <v>0</v>
      </c>
      <c r="E47" s="11">
        <f>E48</f>
        <v>0</v>
      </c>
      <c r="F47" s="11">
        <f>G47+H47</f>
        <v>18</v>
      </c>
      <c r="G47" s="11">
        <f>G48</f>
        <v>0</v>
      </c>
      <c r="H47" s="11">
        <f>H48</f>
        <v>18</v>
      </c>
      <c r="I47" s="11">
        <f>I48</f>
        <v>18</v>
      </c>
      <c r="J47" s="11">
        <f>J48</f>
        <v>0</v>
      </c>
      <c r="K47" s="11">
        <f>F47-I47-J47</f>
        <v>0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v>0</v>
      </c>
      <c r="E48" s="11">
        <v>0</v>
      </c>
      <c r="F48" s="11">
        <f>G48+H48</f>
        <v>18</v>
      </c>
      <c r="G48" s="11">
        <v>0</v>
      </c>
      <c r="H48" s="11">
        <v>18</v>
      </c>
      <c r="I48" s="11">
        <v>18</v>
      </c>
      <c r="J48" s="11">
        <v>0</v>
      </c>
      <c r="K48" s="11">
        <f>F48-I48-J48</f>
        <v>0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D50+D54</f>
        <v>1370000</v>
      </c>
      <c r="E49" s="11">
        <f>E50+E54</f>
        <v>190000</v>
      </c>
      <c r="F49" s="11">
        <f>G49+H49</f>
        <v>1124531</v>
      </c>
      <c r="G49" s="11">
        <f>G50+G54</f>
        <v>1015699</v>
      </c>
      <c r="H49" s="11">
        <f>H50+H54</f>
        <v>108832</v>
      </c>
      <c r="I49" s="11">
        <f>I50+I54</f>
        <v>141705</v>
      </c>
      <c r="J49" s="11">
        <f>J50+J54</f>
        <v>0</v>
      </c>
      <c r="K49" s="11">
        <f>F49-I49-J49</f>
        <v>982826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D51</f>
        <v>20000</v>
      </c>
      <c r="E50" s="11">
        <f>E51</f>
        <v>5000</v>
      </c>
      <c r="F50" s="11">
        <f>G50+H50</f>
        <v>4032</v>
      </c>
      <c r="G50" s="11">
        <f>G51</f>
        <v>1</v>
      </c>
      <c r="H50" s="11">
        <f>H51</f>
        <v>4031</v>
      </c>
      <c r="I50" s="11">
        <f>I51</f>
        <v>2150</v>
      </c>
      <c r="J50" s="11">
        <f>J51</f>
        <v>0</v>
      </c>
      <c r="K50" s="11">
        <f>F50-I50-J50</f>
        <v>1882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+D52</f>
        <v>20000</v>
      </c>
      <c r="E51" s="11">
        <f>+E52</f>
        <v>5000</v>
      </c>
      <c r="F51" s="11">
        <f>G51+H51</f>
        <v>4032</v>
      </c>
      <c r="G51" s="11">
        <f>+G52</f>
        <v>1</v>
      </c>
      <c r="H51" s="11">
        <f>+H52</f>
        <v>4031</v>
      </c>
      <c r="I51" s="11">
        <f>+I52</f>
        <v>2150</v>
      </c>
      <c r="J51" s="11">
        <f>+J52</f>
        <v>0</v>
      </c>
      <c r="K51" s="11">
        <f>F51-I51-J51</f>
        <v>1882</v>
      </c>
    </row>
    <row r="52" spans="1:11" s="6" customFormat="1" x14ac:dyDescent="0.25">
      <c r="A52" s="10" t="s">
        <v>142</v>
      </c>
      <c r="B52" s="10" t="s">
        <v>143</v>
      </c>
      <c r="C52" s="10" t="s">
        <v>144</v>
      </c>
      <c r="D52" s="11">
        <f>D53</f>
        <v>20000</v>
      </c>
      <c r="E52" s="11">
        <f>E53</f>
        <v>5000</v>
      </c>
      <c r="F52" s="11">
        <f>G52+H52</f>
        <v>4032</v>
      </c>
      <c r="G52" s="11">
        <f>G53</f>
        <v>1</v>
      </c>
      <c r="H52" s="11">
        <f>H53</f>
        <v>4031</v>
      </c>
      <c r="I52" s="11">
        <f>I53</f>
        <v>2150</v>
      </c>
      <c r="J52" s="11">
        <f>J53</f>
        <v>0</v>
      </c>
      <c r="K52" s="11">
        <f>F52-I52-J52</f>
        <v>1882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v>20000</v>
      </c>
      <c r="E53" s="11">
        <v>5000</v>
      </c>
      <c r="F53" s="11">
        <f>G53+H53</f>
        <v>4032</v>
      </c>
      <c r="G53" s="11">
        <v>1</v>
      </c>
      <c r="H53" s="11">
        <v>4031</v>
      </c>
      <c r="I53" s="11">
        <v>2150</v>
      </c>
      <c r="J53" s="11">
        <v>0</v>
      </c>
      <c r="K53" s="11">
        <f>F53-I53-J53</f>
        <v>1882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D55+D57</f>
        <v>1350000</v>
      </c>
      <c r="E54" s="11">
        <f>E55+E57</f>
        <v>185000</v>
      </c>
      <c r="F54" s="11">
        <f>G54+H54</f>
        <v>1120499</v>
      </c>
      <c r="G54" s="11">
        <f>G55+G57</f>
        <v>1015698</v>
      </c>
      <c r="H54" s="11">
        <f>H55+H57</f>
        <v>104801</v>
      </c>
      <c r="I54" s="11">
        <f>I55+I57</f>
        <v>139555</v>
      </c>
      <c r="J54" s="11">
        <f>J55+J57</f>
        <v>0</v>
      </c>
      <c r="K54" s="11">
        <f>F54-I54-J54</f>
        <v>980944</v>
      </c>
    </row>
    <row r="55" spans="1:11" s="6" customFormat="1" ht="43.5" x14ac:dyDescent="0.25">
      <c r="A55" s="10" t="s">
        <v>151</v>
      </c>
      <c r="B55" s="10" t="s">
        <v>152</v>
      </c>
      <c r="C55" s="10" t="s">
        <v>153</v>
      </c>
      <c r="D55" s="11">
        <f>+D56</f>
        <v>0</v>
      </c>
      <c r="E55" s="11">
        <f>+E56</f>
        <v>0</v>
      </c>
      <c r="F55" s="11">
        <f>G55+H55</f>
        <v>2330</v>
      </c>
      <c r="G55" s="11">
        <f>+G56</f>
        <v>0</v>
      </c>
      <c r="H55" s="11">
        <f>+H56</f>
        <v>2330</v>
      </c>
      <c r="I55" s="11">
        <f>+I56</f>
        <v>2330</v>
      </c>
      <c r="J55" s="11">
        <f>+J56</f>
        <v>0</v>
      </c>
      <c r="K55" s="11">
        <f>F55-I55-J55</f>
        <v>0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0</v>
      </c>
      <c r="E56" s="11">
        <v>0</v>
      </c>
      <c r="F56" s="11">
        <f>G56+H56</f>
        <v>2330</v>
      </c>
      <c r="G56" s="11">
        <v>0</v>
      </c>
      <c r="H56" s="11">
        <v>2330</v>
      </c>
      <c r="I56" s="11">
        <v>2330</v>
      </c>
      <c r="J56" s="11">
        <v>0</v>
      </c>
      <c r="K56" s="11">
        <f>F56-I56-J56</f>
        <v>0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f>D58</f>
        <v>1350000</v>
      </c>
      <c r="E57" s="11">
        <f>E58</f>
        <v>185000</v>
      </c>
      <c r="F57" s="11">
        <f>G57+H57</f>
        <v>1118169</v>
      </c>
      <c r="G57" s="11">
        <f>G58</f>
        <v>1015698</v>
      </c>
      <c r="H57" s="11">
        <f>H58</f>
        <v>102471</v>
      </c>
      <c r="I57" s="11">
        <f>I58</f>
        <v>137225</v>
      </c>
      <c r="J57" s="11">
        <f>J58</f>
        <v>0</v>
      </c>
      <c r="K57" s="11">
        <f>F57-I57-J57</f>
        <v>980944</v>
      </c>
    </row>
    <row r="58" spans="1:11" s="6" customFormat="1" ht="22.5" x14ac:dyDescent="0.25">
      <c r="A58" s="10" t="s">
        <v>160</v>
      </c>
      <c r="B58" s="10" t="s">
        <v>161</v>
      </c>
      <c r="C58" s="10" t="s">
        <v>162</v>
      </c>
      <c r="D58" s="11">
        <f>D59</f>
        <v>1350000</v>
      </c>
      <c r="E58" s="11">
        <f>E59</f>
        <v>185000</v>
      </c>
      <c r="F58" s="11">
        <f>G58+H58</f>
        <v>1118169</v>
      </c>
      <c r="G58" s="11">
        <f>G59</f>
        <v>1015698</v>
      </c>
      <c r="H58" s="11">
        <f>H59</f>
        <v>102471</v>
      </c>
      <c r="I58" s="11">
        <f>I59</f>
        <v>137225</v>
      </c>
      <c r="J58" s="11">
        <f>J59</f>
        <v>0</v>
      </c>
      <c r="K58" s="11">
        <f>F58-I58-J58</f>
        <v>980944</v>
      </c>
    </row>
    <row r="59" spans="1:11" s="6" customFormat="1" ht="22.5" x14ac:dyDescent="0.25">
      <c r="A59" s="10" t="s">
        <v>163</v>
      </c>
      <c r="B59" s="10" t="s">
        <v>164</v>
      </c>
      <c r="C59" s="10" t="s">
        <v>165</v>
      </c>
      <c r="D59" s="11">
        <v>1350000</v>
      </c>
      <c r="E59" s="11">
        <v>185000</v>
      </c>
      <c r="F59" s="11">
        <f>G59+H59</f>
        <v>1118169</v>
      </c>
      <c r="G59" s="11">
        <v>1015698</v>
      </c>
      <c r="H59" s="11">
        <v>102471</v>
      </c>
      <c r="I59" s="11">
        <v>137225</v>
      </c>
      <c r="J59" s="11">
        <v>0</v>
      </c>
      <c r="K59" s="11">
        <f>F59-I59-J59</f>
        <v>980944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v>-2486326</v>
      </c>
      <c r="E60" s="11">
        <v>-433326</v>
      </c>
      <c r="F60" s="11">
        <f>G60+H60</f>
        <v>0</v>
      </c>
      <c r="G60" s="11">
        <v>0</v>
      </c>
      <c r="H60" s="11">
        <v>0</v>
      </c>
      <c r="I60" s="11">
        <v>0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2486326</v>
      </c>
      <c r="E61" s="11">
        <v>433326</v>
      </c>
      <c r="F61" s="11">
        <f>G61+H61</f>
        <v>0</v>
      </c>
      <c r="G61" s="11">
        <v>0</v>
      </c>
      <c r="H61" s="11">
        <v>0</v>
      </c>
      <c r="I61" s="11">
        <v>0</v>
      </c>
      <c r="J61" s="11">
        <v>0</v>
      </c>
      <c r="K61" s="11">
        <f>F61-I61-J61</f>
        <v>0</v>
      </c>
    </row>
    <row r="62" spans="1:11" s="6" customFormat="1" ht="22.5" x14ac:dyDescent="0.25">
      <c r="A62" s="10" t="s">
        <v>172</v>
      </c>
      <c r="B62" s="10" t="s">
        <v>173</v>
      </c>
      <c r="C62" s="10" t="s">
        <v>174</v>
      </c>
      <c r="D62" s="11">
        <f>D63</f>
        <v>425174</v>
      </c>
      <c r="E62" s="11">
        <f>E63</f>
        <v>425174</v>
      </c>
      <c r="F62" s="11">
        <f>G62+H62</f>
        <v>156808</v>
      </c>
      <c r="G62" s="11">
        <f>G63</f>
        <v>0</v>
      </c>
      <c r="H62" s="11">
        <f>H63</f>
        <v>156808</v>
      </c>
      <c r="I62" s="11">
        <f>I63</f>
        <v>156808</v>
      </c>
      <c r="J62" s="11">
        <f>J63</f>
        <v>0</v>
      </c>
      <c r="K62" s="11">
        <f>F62-I62-J62</f>
        <v>0</v>
      </c>
    </row>
    <row r="63" spans="1:11" s="6" customFormat="1" ht="43.5" x14ac:dyDescent="0.25">
      <c r="A63" s="10" t="s">
        <v>175</v>
      </c>
      <c r="B63" s="10" t="s">
        <v>176</v>
      </c>
      <c r="C63" s="10" t="s">
        <v>177</v>
      </c>
      <c r="D63" s="11">
        <f>+D64</f>
        <v>425174</v>
      </c>
      <c r="E63" s="11">
        <f>+E64</f>
        <v>425174</v>
      </c>
      <c r="F63" s="11">
        <f>G63+H63</f>
        <v>156808</v>
      </c>
      <c r="G63" s="11">
        <f>+G64</f>
        <v>0</v>
      </c>
      <c r="H63" s="11">
        <f>+H64</f>
        <v>156808</v>
      </c>
      <c r="I63" s="11">
        <f>+I64</f>
        <v>156808</v>
      </c>
      <c r="J63" s="11">
        <f>+J64</f>
        <v>0</v>
      </c>
      <c r="K63" s="11">
        <f>F63-I63-J63</f>
        <v>0</v>
      </c>
    </row>
    <row r="64" spans="1:11" s="6" customFormat="1" ht="33" x14ac:dyDescent="0.25">
      <c r="A64" s="10" t="s">
        <v>178</v>
      </c>
      <c r="B64" s="10" t="s">
        <v>179</v>
      </c>
      <c r="C64" s="10" t="s">
        <v>180</v>
      </c>
      <c r="D64" s="11">
        <v>425174</v>
      </c>
      <c r="E64" s="11">
        <v>425174</v>
      </c>
      <c r="F64" s="11">
        <f>G64+H64</f>
        <v>156808</v>
      </c>
      <c r="G64" s="11">
        <v>0</v>
      </c>
      <c r="H64" s="11">
        <v>156808</v>
      </c>
      <c r="I64" s="11">
        <v>156808</v>
      </c>
      <c r="J64" s="11">
        <v>0</v>
      </c>
      <c r="K64" s="11">
        <f>F64-I64-J64</f>
        <v>0</v>
      </c>
    </row>
    <row r="65" spans="1:12" s="6" customFormat="1" x14ac:dyDescent="0.25">
      <c r="A65" s="10" t="s">
        <v>181</v>
      </c>
      <c r="B65" s="10" t="s">
        <v>182</v>
      </c>
      <c r="C65" s="10" t="s">
        <v>183</v>
      </c>
      <c r="D65" s="11">
        <f>D66</f>
        <v>12686500</v>
      </c>
      <c r="E65" s="11">
        <f>E66</f>
        <v>3251000</v>
      </c>
      <c r="F65" s="11">
        <f>G65+H65</f>
        <v>249204</v>
      </c>
      <c r="G65" s="11">
        <f>G66</f>
        <v>0</v>
      </c>
      <c r="H65" s="11">
        <f>H66</f>
        <v>249204</v>
      </c>
      <c r="I65" s="11">
        <f>I66</f>
        <v>249204</v>
      </c>
      <c r="J65" s="11">
        <f>J66</f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f>D67+D71</f>
        <v>12686500</v>
      </c>
      <c r="E66" s="11">
        <f>E67+E71</f>
        <v>3251000</v>
      </c>
      <c r="F66" s="11">
        <f>G66+H66</f>
        <v>249204</v>
      </c>
      <c r="G66" s="11">
        <f>G67+G71</f>
        <v>0</v>
      </c>
      <c r="H66" s="11">
        <f>H67+H71</f>
        <v>249204</v>
      </c>
      <c r="I66" s="11">
        <f>I67+I71</f>
        <v>249204</v>
      </c>
      <c r="J66" s="11">
        <f>J67+J71</f>
        <v>0</v>
      </c>
      <c r="K66" s="11">
        <f>F66-I66-J66</f>
        <v>0</v>
      </c>
    </row>
    <row r="67" spans="1:12" s="6" customFormat="1" ht="75" x14ac:dyDescent="0.25">
      <c r="A67" s="10" t="s">
        <v>187</v>
      </c>
      <c r="B67" s="10" t="s">
        <v>188</v>
      </c>
      <c r="C67" s="10" t="s">
        <v>189</v>
      </c>
      <c r="D67" s="11">
        <f>+D68+D69+D70</f>
        <v>12586500</v>
      </c>
      <c r="E67" s="11">
        <f>+E68+E69+E70</f>
        <v>3151000</v>
      </c>
      <c r="F67" s="11">
        <f>G67+H67</f>
        <v>238584</v>
      </c>
      <c r="G67" s="11">
        <f>+G68+G69+G70</f>
        <v>0</v>
      </c>
      <c r="H67" s="11">
        <f>+H68+H69+H70</f>
        <v>238584</v>
      </c>
      <c r="I67" s="11">
        <f>+I68+I69+I70</f>
        <v>238584</v>
      </c>
      <c r="J67" s="11">
        <f>+J68+J69+J70</f>
        <v>0</v>
      </c>
      <c r="K67" s="11">
        <f>F67-I67-J67</f>
        <v>0</v>
      </c>
    </row>
    <row r="68" spans="1:12" s="6" customFormat="1" ht="33" x14ac:dyDescent="0.25">
      <c r="A68" s="10" t="s">
        <v>190</v>
      </c>
      <c r="B68" s="10" t="s">
        <v>191</v>
      </c>
      <c r="C68" s="10" t="s">
        <v>192</v>
      </c>
      <c r="D68" s="11">
        <v>20000</v>
      </c>
      <c r="E68" s="11">
        <v>1000</v>
      </c>
      <c r="F68" s="11">
        <f>G68+H68</f>
        <v>336</v>
      </c>
      <c r="G68" s="11">
        <v>0</v>
      </c>
      <c r="H68" s="11">
        <v>336</v>
      </c>
      <c r="I68" s="11">
        <v>336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193</v>
      </c>
      <c r="B69" s="10" t="s">
        <v>194</v>
      </c>
      <c r="C69" s="10" t="s">
        <v>195</v>
      </c>
      <c r="D69" s="11">
        <v>46500</v>
      </c>
      <c r="E69" s="11">
        <v>11000</v>
      </c>
      <c r="F69" s="11">
        <f>G69+H69</f>
        <v>10225</v>
      </c>
      <c r="G69" s="11">
        <v>0</v>
      </c>
      <c r="H69" s="11">
        <v>10225</v>
      </c>
      <c r="I69" s="11">
        <v>10225</v>
      </c>
      <c r="J69" s="11">
        <v>0</v>
      </c>
      <c r="K69" s="11">
        <f>F69-I69-J69</f>
        <v>0</v>
      </c>
    </row>
    <row r="70" spans="1:12" s="6" customFormat="1" ht="22.5" x14ac:dyDescent="0.25">
      <c r="A70" s="10" t="s">
        <v>196</v>
      </c>
      <c r="B70" s="10" t="s">
        <v>197</v>
      </c>
      <c r="C70" s="10" t="s">
        <v>198</v>
      </c>
      <c r="D70" s="11">
        <v>12520000</v>
      </c>
      <c r="E70" s="11">
        <v>3139000</v>
      </c>
      <c r="F70" s="11">
        <f>G70+H70</f>
        <v>228023</v>
      </c>
      <c r="G70" s="11">
        <v>0</v>
      </c>
      <c r="H70" s="11">
        <v>228023</v>
      </c>
      <c r="I70" s="11">
        <v>228023</v>
      </c>
      <c r="J70" s="11">
        <v>0</v>
      </c>
      <c r="K70" s="11">
        <f>F70-I70-J70</f>
        <v>0</v>
      </c>
    </row>
    <row r="71" spans="1:12" s="6" customFormat="1" ht="33" x14ac:dyDescent="0.25">
      <c r="A71" s="10" t="s">
        <v>199</v>
      </c>
      <c r="B71" s="10" t="s">
        <v>200</v>
      </c>
      <c r="C71" s="10" t="s">
        <v>201</v>
      </c>
      <c r="D71" s="11">
        <f>+D72</f>
        <v>100000</v>
      </c>
      <c r="E71" s="11">
        <f>+E72</f>
        <v>100000</v>
      </c>
      <c r="F71" s="11">
        <f>G71+H71</f>
        <v>10620</v>
      </c>
      <c r="G71" s="11">
        <f>+G72</f>
        <v>0</v>
      </c>
      <c r="H71" s="11">
        <f>+H72</f>
        <v>10620</v>
      </c>
      <c r="I71" s="11">
        <f>+I72</f>
        <v>10620</v>
      </c>
      <c r="J71" s="11">
        <f>+J72</f>
        <v>0</v>
      </c>
      <c r="K71" s="11">
        <f>F71-I71-J71</f>
        <v>0</v>
      </c>
    </row>
    <row r="72" spans="1:12" s="6" customFormat="1" ht="43.5" x14ac:dyDescent="0.25">
      <c r="A72" s="10" t="s">
        <v>202</v>
      </c>
      <c r="B72" s="10" t="s">
        <v>203</v>
      </c>
      <c r="C72" s="10" t="s">
        <v>204</v>
      </c>
      <c r="D72" s="11">
        <v>100000</v>
      </c>
      <c r="E72" s="11">
        <v>100000</v>
      </c>
      <c r="F72" s="11">
        <f>G72+H72</f>
        <v>10620</v>
      </c>
      <c r="G72" s="11">
        <v>0</v>
      </c>
      <c r="H72" s="11">
        <v>10620</v>
      </c>
      <c r="I72" s="11">
        <v>10620</v>
      </c>
      <c r="J72" s="11">
        <v>0</v>
      </c>
      <c r="K72" s="11">
        <f>F72-I72-J72</f>
        <v>0</v>
      </c>
    </row>
    <row r="73" spans="1:12" s="6" customFormat="1" x14ac:dyDescent="0.25">
      <c r="A73" s="8"/>
      <c r="B73" s="8"/>
      <c r="C73" s="8"/>
      <c r="D73" s="9"/>
      <c r="E73" s="9"/>
      <c r="F73" s="9"/>
      <c r="G73" s="9"/>
      <c r="H73" s="9"/>
      <c r="I73" s="9"/>
      <c r="J73" s="9"/>
      <c r="K73" s="9"/>
    </row>
    <row r="74" spans="1:12" x14ac:dyDescent="0.25">
      <c r="A74" s="13" t="s">
        <v>205</v>
      </c>
      <c r="B74" s="13"/>
      <c r="C74" s="13"/>
      <c r="D74" s="13"/>
      <c r="E74" s="13" t="s">
        <v>207</v>
      </c>
      <c r="F74" s="13"/>
      <c r="G74" s="13"/>
      <c r="H74" s="13"/>
      <c r="I74" s="13" t="s">
        <v>208</v>
      </c>
      <c r="J74" s="13"/>
      <c r="K74" s="13"/>
      <c r="L74" s="13"/>
    </row>
    <row r="75" spans="1:12" x14ac:dyDescent="0.25">
      <c r="A75" s="3" t="s">
        <v>206</v>
      </c>
      <c r="B75" s="3"/>
      <c r="C75" s="3"/>
      <c r="D75" s="3"/>
      <c r="E75" s="3"/>
      <c r="F75" s="3"/>
      <c r="G75" s="3"/>
      <c r="H75" s="3"/>
      <c r="I75" s="3" t="s">
        <v>209</v>
      </c>
      <c r="J75" s="3"/>
      <c r="K75" s="3"/>
      <c r="L75" s="3"/>
    </row>
    <row r="147" spans="1:20" x14ac:dyDescent="0.25">
      <c r="A147" s="12"/>
      <c r="B147" s="12"/>
      <c r="C147" s="12"/>
      <c r="D147" s="12"/>
      <c r="I147" s="12"/>
      <c r="J147" s="12"/>
      <c r="K147" s="12"/>
      <c r="L147" s="12"/>
      <c r="Q147" s="12"/>
      <c r="R147" s="12"/>
      <c r="S147" s="12"/>
      <c r="T147" s="12"/>
    </row>
  </sheetData>
  <mergeCells count="25">
    <mergeCell ref="K8:K10"/>
    <mergeCell ref="A74:D74"/>
    <mergeCell ref="A75:D75"/>
    <mergeCell ref="E74:H74"/>
    <mergeCell ref="E75:H75"/>
    <mergeCell ref="I74:L74"/>
    <mergeCell ref="I75:L75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2018-06-28T12:57:36Z</dcterms:created>
  <dcterms:modified xsi:type="dcterms:W3CDTF">2018-06-28T12:57:39Z</dcterms:modified>
</cp:coreProperties>
</file>