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Drancen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D17" i="1" s="1"/>
  <c r="E18" i="1"/>
  <c r="E17" i="1" s="1"/>
  <c r="G18" i="1"/>
  <c r="F18" i="1" s="1"/>
  <c r="K18" i="1" s="1"/>
  <c r="H18" i="1"/>
  <c r="H17" i="1" s="1"/>
  <c r="I18" i="1"/>
  <c r="I17" i="1" s="1"/>
  <c r="J18" i="1"/>
  <c r="J17" i="1" s="1"/>
  <c r="F19" i="1"/>
  <c r="K19" i="1" s="1"/>
  <c r="D20" i="1"/>
  <c r="E20" i="1"/>
  <c r="F20" i="1"/>
  <c r="K20" i="1" s="1"/>
  <c r="G20" i="1"/>
  <c r="H20" i="1"/>
  <c r="I20" i="1"/>
  <c r="J20" i="1"/>
  <c r="F21" i="1"/>
  <c r="K21" i="1"/>
  <c r="F22" i="1"/>
  <c r="K22" i="1" s="1"/>
  <c r="D24" i="1"/>
  <c r="D23" i="1" s="1"/>
  <c r="E24" i="1"/>
  <c r="E23" i="1" s="1"/>
  <c r="F24" i="1"/>
  <c r="K24" i="1" s="1"/>
  <c r="G24" i="1"/>
  <c r="G23" i="1" s="1"/>
  <c r="H24" i="1"/>
  <c r="H23" i="1" s="1"/>
  <c r="I24" i="1"/>
  <c r="I23" i="1" s="1"/>
  <c r="J24" i="1"/>
  <c r="J23" i="1" s="1"/>
  <c r="F25" i="1"/>
  <c r="K25" i="1"/>
  <c r="D28" i="1"/>
  <c r="D27" i="1" s="1"/>
  <c r="D26" i="1" s="1"/>
  <c r="E28" i="1"/>
  <c r="E27" i="1" s="1"/>
  <c r="E26" i="1" s="1"/>
  <c r="G28" i="1"/>
  <c r="F28" i="1" s="1"/>
  <c r="K28" i="1" s="1"/>
  <c r="H28" i="1"/>
  <c r="H27" i="1" s="1"/>
  <c r="H26" i="1" s="1"/>
  <c r="I28" i="1"/>
  <c r="I27" i="1" s="1"/>
  <c r="I26" i="1" s="1"/>
  <c r="J28" i="1"/>
  <c r="J27" i="1" s="1"/>
  <c r="J26" i="1" s="1"/>
  <c r="F29" i="1"/>
  <c r="K29" i="1" s="1"/>
  <c r="F30" i="1"/>
  <c r="K30" i="1"/>
  <c r="D31" i="1"/>
  <c r="E31" i="1"/>
  <c r="G31" i="1"/>
  <c r="F31" i="1" s="1"/>
  <c r="K31" i="1" s="1"/>
  <c r="H31" i="1"/>
  <c r="I31" i="1"/>
  <c r="J31" i="1"/>
  <c r="F32" i="1"/>
  <c r="K32" i="1" s="1"/>
  <c r="F33" i="1"/>
  <c r="K33" i="1"/>
  <c r="F34" i="1"/>
  <c r="K34" i="1" s="1"/>
  <c r="F35" i="1"/>
  <c r="K35" i="1"/>
  <c r="D37" i="1"/>
  <c r="D36" i="1" s="1"/>
  <c r="E37" i="1"/>
  <c r="G37" i="1"/>
  <c r="H37" i="1"/>
  <c r="I37" i="1"/>
  <c r="J37" i="1"/>
  <c r="F38" i="1"/>
  <c r="K38" i="1" s="1"/>
  <c r="F39" i="1"/>
  <c r="K39" i="1"/>
  <c r="F40" i="1"/>
  <c r="K40" i="1" s="1"/>
  <c r="D42" i="1"/>
  <c r="D41" i="1" s="1"/>
  <c r="E42" i="1"/>
  <c r="E41" i="1" s="1"/>
  <c r="G42" i="1"/>
  <c r="G41" i="1" s="1"/>
  <c r="H42" i="1"/>
  <c r="F42" i="1" s="1"/>
  <c r="K42" i="1" s="1"/>
  <c r="I42" i="1"/>
  <c r="I41" i="1" s="1"/>
  <c r="J42" i="1"/>
  <c r="J41" i="1" s="1"/>
  <c r="F43" i="1"/>
  <c r="K43" i="1"/>
  <c r="F44" i="1"/>
  <c r="K44" i="1" s="1"/>
  <c r="F45" i="1"/>
  <c r="K45" i="1"/>
  <c r="F46" i="1"/>
  <c r="K46" i="1" s="1"/>
  <c r="D48" i="1"/>
  <c r="D47" i="1" s="1"/>
  <c r="E48" i="1"/>
  <c r="E47" i="1" s="1"/>
  <c r="G48" i="1"/>
  <c r="G47" i="1" s="1"/>
  <c r="H48" i="1"/>
  <c r="F48" i="1" s="1"/>
  <c r="K48" i="1" s="1"/>
  <c r="I48" i="1"/>
  <c r="I47" i="1" s="1"/>
  <c r="J48" i="1"/>
  <c r="J47" i="1" s="1"/>
  <c r="F49" i="1"/>
  <c r="K49" i="1"/>
  <c r="D53" i="1"/>
  <c r="D52" i="1" s="1"/>
  <c r="D51" i="1" s="1"/>
  <c r="E53" i="1"/>
  <c r="E52" i="1" s="1"/>
  <c r="E51" i="1" s="1"/>
  <c r="G53" i="1"/>
  <c r="G52" i="1" s="1"/>
  <c r="H53" i="1"/>
  <c r="H52" i="1" s="1"/>
  <c r="H51" i="1" s="1"/>
  <c r="I53" i="1"/>
  <c r="I52" i="1" s="1"/>
  <c r="I51" i="1" s="1"/>
  <c r="J53" i="1"/>
  <c r="J52" i="1" s="1"/>
  <c r="J51" i="1" s="1"/>
  <c r="F54" i="1"/>
  <c r="K54" i="1" s="1"/>
  <c r="D56" i="1"/>
  <c r="E56" i="1"/>
  <c r="F56" i="1"/>
  <c r="K56" i="1" s="1"/>
  <c r="G56" i="1"/>
  <c r="H56" i="1"/>
  <c r="I56" i="1"/>
  <c r="J56" i="1"/>
  <c r="J55" i="1" s="1"/>
  <c r="F57" i="1"/>
  <c r="K57" i="1"/>
  <c r="J58" i="1"/>
  <c r="D59" i="1"/>
  <c r="D58" i="1" s="1"/>
  <c r="E59" i="1"/>
  <c r="E58" i="1" s="1"/>
  <c r="G59" i="1"/>
  <c r="F59" i="1" s="1"/>
  <c r="K59" i="1" s="1"/>
  <c r="H59" i="1"/>
  <c r="H58" i="1" s="1"/>
  <c r="I59" i="1"/>
  <c r="I58" i="1" s="1"/>
  <c r="J59" i="1"/>
  <c r="F60" i="1"/>
  <c r="K60" i="1" s="1"/>
  <c r="F61" i="1"/>
  <c r="K61" i="1"/>
  <c r="F62" i="1"/>
  <c r="K62" i="1" s="1"/>
  <c r="J63" i="1"/>
  <c r="D64" i="1"/>
  <c r="D63" i="1" s="1"/>
  <c r="E64" i="1"/>
  <c r="E63" i="1" s="1"/>
  <c r="F64" i="1"/>
  <c r="K64" i="1" s="1"/>
  <c r="G64" i="1"/>
  <c r="G63" i="1" s="1"/>
  <c r="H64" i="1"/>
  <c r="H63" i="1" s="1"/>
  <c r="I64" i="1"/>
  <c r="I63" i="1" s="1"/>
  <c r="J64" i="1"/>
  <c r="F65" i="1"/>
  <c r="K65" i="1"/>
  <c r="D68" i="1"/>
  <c r="D67" i="1" s="1"/>
  <c r="D66" i="1" s="1"/>
  <c r="E68" i="1"/>
  <c r="E67" i="1" s="1"/>
  <c r="E66" i="1" s="1"/>
  <c r="G68" i="1"/>
  <c r="F68" i="1" s="1"/>
  <c r="K68" i="1" s="1"/>
  <c r="H68" i="1"/>
  <c r="H67" i="1" s="1"/>
  <c r="H66" i="1" s="1"/>
  <c r="I68" i="1"/>
  <c r="I67" i="1" s="1"/>
  <c r="I66" i="1" s="1"/>
  <c r="J68" i="1"/>
  <c r="J67" i="1" s="1"/>
  <c r="J66" i="1" s="1"/>
  <c r="F69" i="1"/>
  <c r="K69" i="1" s="1"/>
  <c r="F70" i="1"/>
  <c r="K70" i="1"/>
  <c r="F71" i="1"/>
  <c r="K71" i="1"/>
  <c r="F72" i="1"/>
  <c r="K72" i="1"/>
  <c r="D73" i="1"/>
  <c r="E73" i="1"/>
  <c r="G73" i="1"/>
  <c r="F73" i="1" s="1"/>
  <c r="K73" i="1" s="1"/>
  <c r="H73" i="1"/>
  <c r="I73" i="1"/>
  <c r="J73" i="1"/>
  <c r="F74" i="1"/>
  <c r="K74" i="1" s="1"/>
  <c r="E50" i="1" l="1"/>
  <c r="E55" i="1"/>
  <c r="J16" i="1"/>
  <c r="D55" i="1"/>
  <c r="J36" i="1"/>
  <c r="F23" i="1"/>
  <c r="K23" i="1" s="1"/>
  <c r="I16" i="1"/>
  <c r="F63" i="1"/>
  <c r="K63" i="1" s="1"/>
  <c r="I36" i="1"/>
  <c r="H16" i="1"/>
  <c r="J50" i="1"/>
  <c r="D50" i="1"/>
  <c r="I55" i="1"/>
  <c r="I50" i="1"/>
  <c r="G36" i="1"/>
  <c r="E16" i="1"/>
  <c r="E15" i="1" s="1"/>
  <c r="E14" i="1" s="1"/>
  <c r="G51" i="1"/>
  <c r="F52" i="1"/>
  <c r="K52" i="1" s="1"/>
  <c r="H55" i="1"/>
  <c r="H50" i="1"/>
  <c r="E36" i="1"/>
  <c r="D16" i="1"/>
  <c r="D15" i="1" s="1"/>
  <c r="D14" i="1" s="1"/>
  <c r="F53" i="1"/>
  <c r="K53" i="1" s="1"/>
  <c r="H47" i="1"/>
  <c r="F47" i="1" s="1"/>
  <c r="K47" i="1" s="1"/>
  <c r="H41" i="1"/>
  <c r="F41" i="1" s="1"/>
  <c r="K41" i="1" s="1"/>
  <c r="F37" i="1"/>
  <c r="K37" i="1" s="1"/>
  <c r="G67" i="1"/>
  <c r="G58" i="1"/>
  <c r="F58" i="1" s="1"/>
  <c r="K58" i="1" s="1"/>
  <c r="G27" i="1"/>
  <c r="G17" i="1"/>
  <c r="H36" i="1" l="1"/>
  <c r="H15" i="1" s="1"/>
  <c r="H14" i="1" s="1"/>
  <c r="F17" i="1"/>
  <c r="K17" i="1" s="1"/>
  <c r="G16" i="1"/>
  <c r="F67" i="1"/>
  <c r="K67" i="1" s="1"/>
  <c r="G66" i="1"/>
  <c r="F66" i="1" s="1"/>
  <c r="K66" i="1" s="1"/>
  <c r="F51" i="1"/>
  <c r="K51" i="1" s="1"/>
  <c r="G55" i="1"/>
  <c r="F55" i="1" s="1"/>
  <c r="K55" i="1" s="1"/>
  <c r="E12" i="1"/>
  <c r="E13" i="1"/>
  <c r="J15" i="1"/>
  <c r="J14" i="1" s="1"/>
  <c r="F36" i="1"/>
  <c r="K36" i="1" s="1"/>
  <c r="D12" i="1"/>
  <c r="D13" i="1"/>
  <c r="F27" i="1"/>
  <c r="K27" i="1" s="1"/>
  <c r="G26" i="1"/>
  <c r="F26" i="1" s="1"/>
  <c r="K26" i="1" s="1"/>
  <c r="I15" i="1"/>
  <c r="I14" i="1" s="1"/>
  <c r="H12" i="1" l="1"/>
  <c r="H13" i="1"/>
  <c r="I12" i="1"/>
  <c r="I13" i="1"/>
  <c r="G50" i="1"/>
  <c r="F50" i="1" s="1"/>
  <c r="K50" i="1" s="1"/>
  <c r="J12" i="1"/>
  <c r="J13" i="1"/>
  <c r="F16" i="1"/>
  <c r="K16" i="1" s="1"/>
  <c r="G15" i="1"/>
  <c r="F15" i="1" l="1"/>
  <c r="K15" i="1" s="1"/>
  <c r="G14" i="1"/>
  <c r="F14" i="1" l="1"/>
  <c r="K14" i="1" s="1"/>
  <c r="G12" i="1"/>
  <c r="F12" i="1" s="1"/>
  <c r="K12" i="1" s="1"/>
  <c r="G13" i="1"/>
  <c r="F13" i="1" s="1"/>
  <c r="K13" i="1" s="1"/>
</calcChain>
</file>

<file path=xl/sharedStrings.xml><?xml version="1.0" encoding="utf-8"?>
<sst xmlns="http://schemas.openxmlformats.org/spreadsheetml/2006/main" count="216" uniqueCount="216">
  <si>
    <t>JUDETUL  VASLUI</t>
  </si>
  <si>
    <t>PRIMARIA DRANCENI</t>
  </si>
  <si>
    <t>CUI3394333</t>
  </si>
  <si>
    <t xml:space="preserve"> Anexa 12</t>
  </si>
  <si>
    <t>Cont de executie - Venituri - Bugetul local</t>
  </si>
  <si>
    <t>Trimestrul: 3, Anul: 2017</t>
  </si>
  <si>
    <t>Denumirea indicatorilor</t>
  </si>
  <si>
    <t>A</t>
  </si>
  <si>
    <t>Cod indicator</t>
  </si>
  <si>
    <t>B</t>
  </si>
  <si>
    <t>Prevederi bugetare</t>
  </si>
  <si>
    <t>initiale</t>
  </si>
  <si>
    <t>definitive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</si>
  <si>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</si>
  <si>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</si>
  <si>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</si>
  <si>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</si>
  <si>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</si>
  <si>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</si>
  <si>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</si>
  <si>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</si>
  <si>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</si>
  <si>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</si>
  <si>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</si>
  <si>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</si>
  <si>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</si>
  <si>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00.02-11.02-37.02+00.15+00.16)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</si>
  <si>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</si>
  <si>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</si>
  <si>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</si>
  <si>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</si>
  <si>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</si>
  <si>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</si>
  <si>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</si>
  <si>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</si>
  <si>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</si>
  <si>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</si>
  <si>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</si>
  <si>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</si>
  <si>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</si>
  <si>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</si>
  <si>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</si>
  <si>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</si>
  <si>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</si>
  <si>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</si>
  <si>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</si>
  <si>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</si>
  <si>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</si>
  <si>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</si>
  <si>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</si>
  <si>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</si>
  <si>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</si>
  <si>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</si>
  <si>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</si>
  <si>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</si>
  <si>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16</t>
  </si>
  <si>
    <t>A1.3.  ALTE IMPOZITE  PE VENIT, PROFIT SI CASTIGURI DIN CAPITAL (cod 05.02)</t>
  </si>
  <si>
    <t>00.07</t>
  </si>
  <si>
    <t>17</t>
  </si>
  <si>
    <t>Alte impozite pe venit, profit si castiguri din capital (cod 05.02.50)</t>
  </si>
  <si>
    <t>05.02</t>
  </si>
  <si>
    <t>18</t>
  </si>
  <si>
    <t xml:space="preserve"> Alte impozite pe venit, profit si castiguri din capital </t>
  </si>
  <si>
    <t>05.02.50</t>
  </si>
  <si>
    <t>19</t>
  </si>
  <si>
    <t>A3.  IMPOZITE SI TAXE PE PROPRIETATE (cod 07.02)</t>
  </si>
  <si>
    <t>00.09</t>
  </si>
  <si>
    <t>20</t>
  </si>
  <si>
    <t>Impozite si  taxe pe proprietate (cod 07.02.01+07.02.02+07.02.03+07.02.50)</t>
  </si>
  <si>
    <t>07.02</t>
  </si>
  <si>
    <t>21</t>
  </si>
  <si>
    <t>Impozit si taxa pe cladiri  (cod 07.02.01.01+07.02.01.02)</t>
  </si>
  <si>
    <t>07.02.01</t>
  </si>
  <si>
    <t>22</t>
  </si>
  <si>
    <t>Impozit si taxa pe cladiri de la persoane fizice *)</t>
  </si>
  <si>
    <t>07.02.01.01</t>
  </si>
  <si>
    <t>23</t>
  </si>
  <si>
    <t>Impozit si taxa pe cladiri de la persoane juridice</t>
  </si>
  <si>
    <t>07.02.01.02</t>
  </si>
  <si>
    <t>24</t>
  </si>
  <si>
    <t>Impozit si taxa pe teren (cod 07.02.02.01+07.02.02.02+07.02.02.03)</t>
  </si>
  <si>
    <t>07.02.02</t>
  </si>
  <si>
    <t>25</t>
  </si>
  <si>
    <t>Impozitul si taxa pe teren de la persoane fizice *)</t>
  </si>
  <si>
    <t>07.02.02.01</t>
  </si>
  <si>
    <t>26</t>
  </si>
  <si>
    <t>Impozitul si taxa pe teren de la persoane juridice *)</t>
  </si>
  <si>
    <t>07.02.02.02</t>
  </si>
  <si>
    <t>27</t>
  </si>
  <si>
    <t xml:space="preserve">Impozitul pe terenul din extravilan   *) </t>
  </si>
  <si>
    <t>07.02.02.03</t>
  </si>
  <si>
    <t>28</t>
  </si>
  <si>
    <t xml:space="preserve">Taxe judiciare de timbru si alte taxe de timbru </t>
  </si>
  <si>
    <t>07.02.03</t>
  </si>
  <si>
    <t>30</t>
  </si>
  <si>
    <t>A4.  IMPOZITE SI TAXE PE BUNURI SI SERVICII   (cod 11.02+12.02+15.02+16.02)</t>
  </si>
  <si>
    <t>00.10</t>
  </si>
  <si>
    <t>31</t>
  </si>
  <si>
    <t>Sume defalcate din TVA (cod 11.02.01+11.02.02+11.02.05+11.02.06)</t>
  </si>
  <si>
    <t>11.02</t>
  </si>
  <si>
    <t>33</t>
  </si>
  <si>
    <t>Sume defalcate din taxa pe valoarea adaugata pentru finantarea cheltuielilor descentralizate la nivelul comunelor, oraselor, municipiilor, sectoarelor si Municipiului Bucuresti</t>
  </si>
  <si>
    <t>11.02.02</t>
  </si>
  <si>
    <t>35</t>
  </si>
  <si>
    <t xml:space="preserve">Sume defalcate din taxa pe valoarea adaugata pentru drumuri </t>
  </si>
  <si>
    <t>11.02.05</t>
  </si>
  <si>
    <t>36</t>
  </si>
  <si>
    <t>Sume defalcate din taxa pe valoarea adaugata pentru echilibrarea bugetelor locale</t>
  </si>
  <si>
    <t>11.02.06</t>
  </si>
  <si>
    <t>44</t>
  </si>
  <si>
    <t>Taxe pe utilizarea bunurilor, autorizarea utilizarii bunurilor sau pe desfasurarea de activitati (cod 16.02.02+16.02.03+16.02.50)</t>
  </si>
  <si>
    <t>16.02</t>
  </si>
  <si>
    <t>45</t>
  </si>
  <si>
    <t>Impozit pe mijloacele de transport  (cod 16.02.02.01+16.02.02.02)</t>
  </si>
  <si>
    <t>16.02.02</t>
  </si>
  <si>
    <t>46</t>
  </si>
  <si>
    <t>Taxa asupra mijloacelor de transport detinute de persoane fizice *)</t>
  </si>
  <si>
    <t>16.02.02.01</t>
  </si>
  <si>
    <t>47</t>
  </si>
  <si>
    <t>Taxa asupra mijloacelor de transport detinute de persoane juridice *)</t>
  </si>
  <si>
    <t>16.02.02.02</t>
  </si>
  <si>
    <t>48</t>
  </si>
  <si>
    <t>Taxe si tarife pentru eliberarea de licente si autorizatii de functionare</t>
  </si>
  <si>
    <t>16.02.03</t>
  </si>
  <si>
    <t>49</t>
  </si>
  <si>
    <t>Alte taxe pe utilizarea bunurilor, autorizarea utilizarii bunurilor sau pe desfasurare de activitati</t>
  </si>
  <si>
    <t>16.02.50</t>
  </si>
  <si>
    <t>50</t>
  </si>
  <si>
    <t>A6.  ALTE IMPOZITE SI  TAXE  FISCALE (cod 18.02)</t>
  </si>
  <si>
    <t>00.11</t>
  </si>
  <si>
    <t>51</t>
  </si>
  <si>
    <t>Alte impozite si taxe fiscale (cod 18.02.50)</t>
  </si>
  <si>
    <t>18.02</t>
  </si>
  <si>
    <t>52</t>
  </si>
  <si>
    <t>Alte impozite si taxe</t>
  </si>
  <si>
    <t>18.02.50</t>
  </si>
  <si>
    <t>53</t>
  </si>
  <si>
    <t>C.   VENITURI NEFISCALE (cod 00.13+00.14)</t>
  </si>
  <si>
    <t>00.12</t>
  </si>
  <si>
    <t>54</t>
  </si>
  <si>
    <t>C1.  VENITURI DIN PROPRIETATE  (cod 30.02+31.02)</t>
  </si>
  <si>
    <t>00.13</t>
  </si>
  <si>
    <t>55</t>
  </si>
  <si>
    <t>Venituri din proprietate (cod 30.02.01+30.02.05+30.02.08+30.02.50)</t>
  </si>
  <si>
    <t>30.02</t>
  </si>
  <si>
    <t>58</t>
  </si>
  <si>
    <t>Venituri din concesiuni si inchirieri</t>
  </si>
  <si>
    <t>30.02.05</t>
  </si>
  <si>
    <t>59</t>
  </si>
  <si>
    <t>Alte venituri din concesiuni si inchirieri de catre institutiile publice</t>
  </si>
  <si>
    <t>30.02.05.30</t>
  </si>
  <si>
    <t>66</t>
  </si>
  <si>
    <t>C2.  VANZARI DE BUNURI SI SERVICII (cod 33.02+34.02+35.02+36.02+37.02)</t>
  </si>
  <si>
    <t>00.14</t>
  </si>
  <si>
    <t>67</t>
  </si>
  <si>
    <t>Venituri din prestari de servicii si alte activitati (cod 33.02.08+33.02.10+33.02.12+33.02.24+33.02.27+33.02.28+33.02.50)</t>
  </si>
  <si>
    <t>33.02</t>
  </si>
  <si>
    <t>74</t>
  </si>
  <si>
    <t>Venituri din recuperarea cheltuielilor de judecata, imputatii si despagubiri</t>
  </si>
  <si>
    <t>33.02.28</t>
  </si>
  <si>
    <t>80</t>
  </si>
  <si>
    <t>Amenzi, penalitati si confiscari (cod 35.02.01 la 35.02.03+35.02.50)</t>
  </si>
  <si>
    <t>35.02</t>
  </si>
  <si>
    <t>81</t>
  </si>
  <si>
    <t>Venituri din amenzi si alte sanctiuni aplicate potrivit dispozitiilor legale</t>
  </si>
  <si>
    <t>35.02.01</t>
  </si>
  <si>
    <t>82</t>
  </si>
  <si>
    <t>Venituri din amenzi şi alte sancţiuni aplicate de către alte instituţii de specialitate</t>
  </si>
  <si>
    <t>35.02.01.02</t>
  </si>
  <si>
    <t>103</t>
  </si>
  <si>
    <t>Vărsăminte din secţiunea de funcţionare pentru finanţarea secţiunii de dezvoltare a bugetului local (cu semnul minus)</t>
  </si>
  <si>
    <t>37.02.03</t>
  </si>
  <si>
    <t>104</t>
  </si>
  <si>
    <t>Vărsăminte din secţiunea de funcţionare</t>
  </si>
  <si>
    <t>37.02.04</t>
  </si>
  <si>
    <t>114</t>
  </si>
  <si>
    <t>III. OPERAŢIUNI FINANCIARE (cod 40.02+41.02)</t>
  </si>
  <si>
    <t>00.16</t>
  </si>
  <si>
    <t>115</t>
  </si>
  <si>
    <t>Încasări din rambursarea împrumuturilor acordate (cod 40.02.06+40.02.07+40.02.10+40.02.11+40.02.13+40.02.14+40.02.16+40.02.50)</t>
  </si>
  <si>
    <t>40.02</t>
  </si>
  <si>
    <t>121</t>
  </si>
  <si>
    <t>Sume din excedentul bugetului local utilizate pentru finantarea cheltuielilor sectiunii de dezvoltare</t>
  </si>
  <si>
    <t>40.02.14</t>
  </si>
  <si>
    <t>127</t>
  </si>
  <si>
    <t>IV.  SUBVENTII (cod 00.18)</t>
  </si>
  <si>
    <t>00.17</t>
  </si>
  <si>
    <t>128</t>
  </si>
  <si>
    <t>SUBVENTII DE LA ALTE NIVELE ALE ADMINISTRATIEI PUBLICE (cod 42.02+43.02)</t>
  </si>
  <si>
    <t>00.18</t>
  </si>
  <si>
    <t>129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</si>
  <si>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42.02.46+42.02.51+42.02.52+ 42.02.54+42.02.55+ 42.02.62+42.02.63+42.02.64+42.02.65) </t>
  </si>
  <si>
    <t>42.02</t>
  </si>
  <si>
    <t>133</t>
  </si>
  <si>
    <t>Planuri si  regulamente de urbanism</t>
  </si>
  <si>
    <t>42.02.05</t>
  </si>
  <si>
    <t>161</t>
  </si>
  <si>
    <t>Subventii pentru acordarea ajutorului pentru incalzirea locuintei cu lemne, carbuni, combustibili petrolieri</t>
  </si>
  <si>
    <t>42.02.34</t>
  </si>
  <si>
    <t>166</t>
  </si>
  <si>
    <t>Subventii din bugetul de stat pentru finantarea sanatatii</t>
  </si>
  <si>
    <t>42.02.41</t>
  </si>
  <si>
    <t>185</t>
  </si>
  <si>
    <t>Finantarea programelor nationale de dezvoltare locala</t>
  </si>
  <si>
    <t>42.02.65</t>
  </si>
  <si>
    <t>189</t>
  </si>
  <si>
    <t>Subventii de la alte administratii (cod. 43.02.01+43.02.04+43.02.07+43.02.08+43.02.20+43.02.21)</t>
  </si>
  <si>
    <t>43.02</t>
  </si>
  <si>
    <t>200</t>
  </si>
  <si>
    <t>Sume alocate din bugetul ANCPI pentru finanţarea lucrărilor de înregistrare sistematică din cadrul Programului naţional de cadastru şi carte funciară</t>
  </si>
  <si>
    <t>43.02.34</t>
  </si>
  <si>
    <t>ORDONATOR DE CREDITE,</t>
  </si>
  <si>
    <t>PECHEANU GELU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</si>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</sst>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1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/>
      <c r="F8" s="5" t="s">
        <v>13</v>
      </c>
      <c r="G8" s="5"/>
      <c r="H8" s="5"/>
      <c r="I8" s="5" t="s">
        <v>18</v>
      </c>
      <c r="J8" s="5" t="s">
        <v>19</v>
      </c>
      <c r="K8" s="5" t="s">
        <v>20</v>
      </c>
    </row>
    <row r="9" spans="1:11" s="6" customFormat="1" ht="15.75" thickBot="1" x14ac:dyDescent="0.3">
      <c r="A9" s="5"/>
      <c r="B9" s="5"/>
      <c r="C9" s="5"/>
      <c r="D9" s="5" t="s">
        <v>11</v>
      </c>
      <c r="E9" s="5" t="s">
        <v>12</v>
      </c>
      <c r="F9" s="5" t="s">
        <v>14</v>
      </c>
      <c r="G9" s="5" t="s">
        <v>16</v>
      </c>
      <c r="H9" s="5" t="s">
        <v>17</v>
      </c>
      <c r="I9" s="5"/>
      <c r="J9" s="5"/>
      <c r="K9" s="5"/>
    </row>
    <row r="10" spans="1:11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s="6" customFormat="1" ht="15.75" thickBot="1" x14ac:dyDescent="0.3">
      <c r="A11" s="5" t="s">
        <v>7</v>
      </c>
      <c r="B11" s="5"/>
      <c r="C11" s="7" t="s">
        <v>9</v>
      </c>
      <c r="D11" s="7">
        <v>1</v>
      </c>
      <c r="E11" s="7">
        <v>2</v>
      </c>
      <c r="F11" s="7" t="s">
        <v>15</v>
      </c>
      <c r="G11" s="7">
        <v>4</v>
      </c>
      <c r="H11" s="7">
        <v>5</v>
      </c>
      <c r="I11" s="7">
        <v>6</v>
      </c>
      <c r="J11" s="7">
        <v>7</v>
      </c>
      <c r="K11" s="7" t="s">
        <v>21</v>
      </c>
    </row>
    <row r="12" spans="1:11" s="6" customFormat="1" ht="22.5" x14ac:dyDescent="0.25">
      <c r="A12" s="10" t="s">
        <v>22</v>
      </c>
      <c r="B12" s="10" t="s">
        <v>23</v>
      </c>
      <c r="C12" s="10" t="s">
        <v>24</v>
      </c>
      <c r="D12" s="11">
        <f>D14+D63+D66</f>
        <v>24313500</v>
      </c>
      <c r="E12" s="11">
        <f>E14+E63+E66</f>
        <v>16493135</v>
      </c>
      <c r="F12" s="11">
        <f>G12+H12</f>
        <v>7201967</v>
      </c>
      <c r="G12" s="11">
        <f>G14+G63+G66</f>
        <v>2875835</v>
      </c>
      <c r="H12" s="11">
        <f>H14+H63+H66</f>
        <v>4326132</v>
      </c>
      <c r="I12" s="11">
        <f>I14+I63+I66</f>
        <v>4713818</v>
      </c>
      <c r="J12" s="11">
        <f>J14+J63+J66</f>
        <v>0</v>
      </c>
      <c r="K12" s="11">
        <f>F12-I12-J12</f>
        <v>2488149</v>
      </c>
    </row>
    <row r="13" spans="1:11" s="6" customFormat="1" ht="22.5" x14ac:dyDescent="0.25">
      <c r="A13" s="10" t="s">
        <v>25</v>
      </c>
      <c r="B13" s="10" t="s">
        <v>26</v>
      </c>
      <c r="C13" s="10" t="s">
        <v>27</v>
      </c>
      <c r="D13" s="11">
        <f>D14-D37+D63</f>
        <v>4344500</v>
      </c>
      <c r="E13" s="11">
        <f>E14-E37+E63</f>
        <v>3288135</v>
      </c>
      <c r="F13" s="11">
        <f>G13+H13</f>
        <v>4663391</v>
      </c>
      <c r="G13" s="11">
        <f>G14-G37+G63</f>
        <v>2875835</v>
      </c>
      <c r="H13" s="11">
        <f>H14-H37+H63</f>
        <v>1787556</v>
      </c>
      <c r="I13" s="11">
        <f>I14-I37+I63</f>
        <v>2175242</v>
      </c>
      <c r="J13" s="11">
        <f>J14-J37+J63</f>
        <v>0</v>
      </c>
      <c r="K13" s="11">
        <f>F13-I13-J13</f>
        <v>2488149</v>
      </c>
    </row>
    <row r="14" spans="1:11" s="6" customFormat="1" x14ac:dyDescent="0.25">
      <c r="A14" s="10" t="s">
        <v>28</v>
      </c>
      <c r="B14" s="10" t="s">
        <v>29</v>
      </c>
      <c r="C14" s="10" t="s">
        <v>30</v>
      </c>
      <c r="D14" s="11">
        <f>D15+D50</f>
        <v>7570500</v>
      </c>
      <c r="E14" s="11">
        <f>E15+E50</f>
        <v>5757135</v>
      </c>
      <c r="F14" s="11">
        <f>G14+H14</f>
        <v>6970852</v>
      </c>
      <c r="G14" s="11">
        <f>G15+G50</f>
        <v>2875835</v>
      </c>
      <c r="H14" s="11">
        <f>H15+H50</f>
        <v>4095017</v>
      </c>
      <c r="I14" s="11">
        <f>I15+I50</f>
        <v>4482703</v>
      </c>
      <c r="J14" s="11">
        <f>J15+J50</f>
        <v>0</v>
      </c>
      <c r="K14" s="11">
        <f>F14-I14-J14</f>
        <v>2488149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D16+D26+D36+D47</f>
        <v>6521000</v>
      </c>
      <c r="E15" s="11">
        <f>E16+E26+E36+E47</f>
        <v>4868000</v>
      </c>
      <c r="F15" s="11">
        <f>G15+H15</f>
        <v>5488872</v>
      </c>
      <c r="G15" s="11">
        <f>G16+G26+G36+G47</f>
        <v>1099739</v>
      </c>
      <c r="H15" s="11">
        <f>H16+H26+H36+H47</f>
        <v>4389133</v>
      </c>
      <c r="I15" s="11">
        <f>I16+I26+I36+I47</f>
        <v>4071279</v>
      </c>
      <c r="J15" s="11">
        <f>J16+J26+J36+J47</f>
        <v>0</v>
      </c>
      <c r="K15" s="11">
        <f>F15-I15-J15</f>
        <v>1417593</v>
      </c>
    </row>
    <row r="16" spans="1:11" s="6" customFormat="1" ht="22.5" x14ac:dyDescent="0.25">
      <c r="A16" s="10" t="s">
        <v>34</v>
      </c>
      <c r="B16" s="10" t="s">
        <v>35</v>
      </c>
      <c r="C16" s="10" t="s">
        <v>36</v>
      </c>
      <c r="D16" s="11">
        <f>+D17+D23</f>
        <v>1682000</v>
      </c>
      <c r="E16" s="11">
        <f>+E17+E23</f>
        <v>1263000</v>
      </c>
      <c r="F16" s="11">
        <f>G16+H16</f>
        <v>1338870</v>
      </c>
      <c r="G16" s="11">
        <f>+G17+G23</f>
        <v>94864</v>
      </c>
      <c r="H16" s="11">
        <f>+H17+H23</f>
        <v>1244006</v>
      </c>
      <c r="I16" s="11">
        <f>+I17+I23</f>
        <v>1228705</v>
      </c>
      <c r="J16" s="11">
        <f>+J17+J23</f>
        <v>0</v>
      </c>
      <c r="K16" s="11">
        <f>F16-I16-J16</f>
        <v>110165</v>
      </c>
    </row>
    <row r="17" spans="1:11" s="6" customFormat="1" ht="33" x14ac:dyDescent="0.25">
      <c r="A17" s="10" t="s">
        <v>37</v>
      </c>
      <c r="B17" s="10" t="s">
        <v>38</v>
      </c>
      <c r="C17" s="10" t="s">
        <v>39</v>
      </c>
      <c r="D17" s="11">
        <f>D18+D20</f>
        <v>1522000</v>
      </c>
      <c r="E17" s="11">
        <f>E18+E20</f>
        <v>1143000</v>
      </c>
      <c r="F17" s="11">
        <f>G17+H17</f>
        <v>1171716</v>
      </c>
      <c r="G17" s="11">
        <f>G18+G20</f>
        <v>0</v>
      </c>
      <c r="H17" s="11">
        <f>H18+H20</f>
        <v>1171716</v>
      </c>
      <c r="I17" s="11">
        <f>I18+I20</f>
        <v>1171716</v>
      </c>
      <c r="J17" s="11">
        <f>J18+J20</f>
        <v>0</v>
      </c>
      <c r="K17" s="11">
        <f>F17-I17-J17</f>
        <v>0</v>
      </c>
    </row>
    <row r="18" spans="1:11" s="6" customFormat="1" x14ac:dyDescent="0.25">
      <c r="A18" s="10" t="s">
        <v>40</v>
      </c>
      <c r="B18" s="10" t="s">
        <v>41</v>
      </c>
      <c r="C18" s="10" t="s">
        <v>42</v>
      </c>
      <c r="D18" s="11">
        <f>+D19</f>
        <v>12000</v>
      </c>
      <c r="E18" s="11">
        <f>+E19</f>
        <v>9000</v>
      </c>
      <c r="F18" s="11">
        <f>G18+H18</f>
        <v>3908</v>
      </c>
      <c r="G18" s="11">
        <f>+G19</f>
        <v>0</v>
      </c>
      <c r="H18" s="11">
        <f>+H19</f>
        <v>3908</v>
      </c>
      <c r="I18" s="11">
        <f>+I19</f>
        <v>3908</v>
      </c>
      <c r="J18" s="11">
        <f>+J19</f>
        <v>0</v>
      </c>
      <c r="K18" s="11">
        <f>F18-I18-J18</f>
        <v>0</v>
      </c>
    </row>
    <row r="19" spans="1:11" s="6" customFormat="1" ht="22.5" x14ac:dyDescent="0.25">
      <c r="A19" s="10" t="s">
        <v>43</v>
      </c>
      <c r="B19" s="10" t="s">
        <v>44</v>
      </c>
      <c r="C19" s="10" t="s">
        <v>45</v>
      </c>
      <c r="D19" s="11">
        <v>12000</v>
      </c>
      <c r="E19" s="11">
        <v>9000</v>
      </c>
      <c r="F19" s="11">
        <f>G19+H19</f>
        <v>3908</v>
      </c>
      <c r="G19" s="11">
        <v>0</v>
      </c>
      <c r="H19" s="11">
        <v>3908</v>
      </c>
      <c r="I19" s="11">
        <v>3908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46</v>
      </c>
      <c r="B20" s="10" t="s">
        <v>47</v>
      </c>
      <c r="C20" s="10" t="s">
        <v>48</v>
      </c>
      <c r="D20" s="11">
        <f>D21+D22</f>
        <v>1510000</v>
      </c>
      <c r="E20" s="11">
        <f>E21+E22</f>
        <v>1134000</v>
      </c>
      <c r="F20" s="11">
        <f>G20+H20</f>
        <v>1167808</v>
      </c>
      <c r="G20" s="11">
        <f>G21+G22</f>
        <v>0</v>
      </c>
      <c r="H20" s="11">
        <f>H21+H22</f>
        <v>1167808</v>
      </c>
      <c r="I20" s="11">
        <f>I21+I22</f>
        <v>1167808</v>
      </c>
      <c r="J20" s="11">
        <f>J21+J22</f>
        <v>0</v>
      </c>
      <c r="K20" s="11">
        <f>F20-I20-J20</f>
        <v>0</v>
      </c>
    </row>
    <row r="21" spans="1:11" s="6" customFormat="1" x14ac:dyDescent="0.25">
      <c r="A21" s="10" t="s">
        <v>49</v>
      </c>
      <c r="B21" s="10" t="s">
        <v>50</v>
      </c>
      <c r="C21" s="10" t="s">
        <v>51</v>
      </c>
      <c r="D21" s="11">
        <v>1280000</v>
      </c>
      <c r="E21" s="11">
        <v>960000</v>
      </c>
      <c r="F21" s="11">
        <f>G21+H21</f>
        <v>957470</v>
      </c>
      <c r="G21" s="11">
        <v>0</v>
      </c>
      <c r="H21" s="11">
        <v>957470</v>
      </c>
      <c r="I21" s="11">
        <v>957470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52</v>
      </c>
      <c r="B22" s="10" t="s">
        <v>53</v>
      </c>
      <c r="C22" s="10" t="s">
        <v>54</v>
      </c>
      <c r="D22" s="11">
        <v>230000</v>
      </c>
      <c r="E22" s="11">
        <v>174000</v>
      </c>
      <c r="F22" s="11">
        <f>G22+H22</f>
        <v>210338</v>
      </c>
      <c r="G22" s="11">
        <v>0</v>
      </c>
      <c r="H22" s="11">
        <v>210338</v>
      </c>
      <c r="I22" s="11">
        <v>210338</v>
      </c>
      <c r="J22" s="11">
        <v>0</v>
      </c>
      <c r="K22" s="11">
        <f>F22-I22-J22</f>
        <v>0</v>
      </c>
    </row>
    <row r="23" spans="1:11" s="6" customFormat="1" ht="22.5" x14ac:dyDescent="0.25">
      <c r="A23" s="10" t="s">
        <v>55</v>
      </c>
      <c r="B23" s="10" t="s">
        <v>56</v>
      </c>
      <c r="C23" s="10" t="s">
        <v>57</v>
      </c>
      <c r="D23" s="11">
        <f>D24</f>
        <v>160000</v>
      </c>
      <c r="E23" s="11">
        <f>E24</f>
        <v>120000</v>
      </c>
      <c r="F23" s="11">
        <f>G23+H23</f>
        <v>167154</v>
      </c>
      <c r="G23" s="11">
        <f>G24</f>
        <v>94864</v>
      </c>
      <c r="H23" s="11">
        <f>H24</f>
        <v>72290</v>
      </c>
      <c r="I23" s="11">
        <f>I24</f>
        <v>56989</v>
      </c>
      <c r="J23" s="11">
        <f>J24</f>
        <v>0</v>
      </c>
      <c r="K23" s="11">
        <f>F23-I23-J23</f>
        <v>110165</v>
      </c>
    </row>
    <row r="24" spans="1:11" s="6" customFormat="1" ht="22.5" x14ac:dyDescent="0.25">
      <c r="A24" s="10" t="s">
        <v>58</v>
      </c>
      <c r="B24" s="10" t="s">
        <v>59</v>
      </c>
      <c r="C24" s="10" t="s">
        <v>60</v>
      </c>
      <c r="D24" s="11">
        <f>D25</f>
        <v>160000</v>
      </c>
      <c r="E24" s="11">
        <f>E25</f>
        <v>120000</v>
      </c>
      <c r="F24" s="11">
        <f>G24+H24</f>
        <v>167154</v>
      </c>
      <c r="G24" s="11">
        <f>G25</f>
        <v>94864</v>
      </c>
      <c r="H24" s="11">
        <f>H25</f>
        <v>72290</v>
      </c>
      <c r="I24" s="11">
        <f>I25</f>
        <v>56989</v>
      </c>
      <c r="J24" s="11">
        <f>J25</f>
        <v>0</v>
      </c>
      <c r="K24" s="11">
        <f>F24-I24-J24</f>
        <v>110165</v>
      </c>
    </row>
    <row r="25" spans="1:11" s="6" customFormat="1" ht="22.5" x14ac:dyDescent="0.25">
      <c r="A25" s="10" t="s">
        <v>61</v>
      </c>
      <c r="B25" s="10" t="s">
        <v>62</v>
      </c>
      <c r="C25" s="10" t="s">
        <v>63</v>
      </c>
      <c r="D25" s="11">
        <v>160000</v>
      </c>
      <c r="E25" s="11">
        <v>120000</v>
      </c>
      <c r="F25" s="11">
        <f>G25+H25</f>
        <v>167154</v>
      </c>
      <c r="G25" s="11">
        <v>94864</v>
      </c>
      <c r="H25" s="11">
        <v>72290</v>
      </c>
      <c r="I25" s="11">
        <v>56989</v>
      </c>
      <c r="J25" s="11">
        <v>0</v>
      </c>
      <c r="K25" s="11">
        <f>F25-I25-J25</f>
        <v>110165</v>
      </c>
    </row>
    <row r="26" spans="1:11" s="6" customFormat="1" ht="22.5" x14ac:dyDescent="0.25">
      <c r="A26" s="10" t="s">
        <v>64</v>
      </c>
      <c r="B26" s="10" t="s">
        <v>65</v>
      </c>
      <c r="C26" s="10" t="s">
        <v>66</v>
      </c>
      <c r="D26" s="11">
        <f>D27</f>
        <v>1407000</v>
      </c>
      <c r="E26" s="11">
        <f>E27</f>
        <v>986500</v>
      </c>
      <c r="F26" s="11">
        <f>G26+H26</f>
        <v>1522914</v>
      </c>
      <c r="G26" s="11">
        <f>G27</f>
        <v>913770</v>
      </c>
      <c r="H26" s="11">
        <f>H27</f>
        <v>609144</v>
      </c>
      <c r="I26" s="11">
        <f>I27</f>
        <v>326209</v>
      </c>
      <c r="J26" s="11">
        <f>J27</f>
        <v>0</v>
      </c>
      <c r="K26" s="11">
        <f>F26-I26-J26</f>
        <v>1196705</v>
      </c>
    </row>
    <row r="27" spans="1:11" s="6" customFormat="1" ht="22.5" x14ac:dyDescent="0.25">
      <c r="A27" s="10" t="s">
        <v>67</v>
      </c>
      <c r="B27" s="10" t="s">
        <v>68</v>
      </c>
      <c r="C27" s="10" t="s">
        <v>69</v>
      </c>
      <c r="D27" s="11">
        <f>D28+D31+D35</f>
        <v>1407000</v>
      </c>
      <c r="E27" s="11">
        <f>E28+E31+E35</f>
        <v>986500</v>
      </c>
      <c r="F27" s="11">
        <f>G27+H27</f>
        <v>1522914</v>
      </c>
      <c r="G27" s="11">
        <f>G28+G31+G35</f>
        <v>913770</v>
      </c>
      <c r="H27" s="11">
        <f>H28+H31+H35</f>
        <v>609144</v>
      </c>
      <c r="I27" s="11">
        <f>I28+I31+I35</f>
        <v>326209</v>
      </c>
      <c r="J27" s="11">
        <f>J28+J31+J35</f>
        <v>0</v>
      </c>
      <c r="K27" s="11">
        <f>F27-I27-J27</f>
        <v>1196705</v>
      </c>
    </row>
    <row r="28" spans="1:11" s="6" customFormat="1" ht="22.5" x14ac:dyDescent="0.25">
      <c r="A28" s="10" t="s">
        <v>70</v>
      </c>
      <c r="B28" s="10" t="s">
        <v>71</v>
      </c>
      <c r="C28" s="10" t="s">
        <v>72</v>
      </c>
      <c r="D28" s="11">
        <f>D29+D30</f>
        <v>165000</v>
      </c>
      <c r="E28" s="11">
        <f>E29+E30</f>
        <v>120000</v>
      </c>
      <c r="F28" s="11">
        <f>G28+H28</f>
        <v>161455</v>
      </c>
      <c r="G28" s="11">
        <f>G29+G30</f>
        <v>77373</v>
      </c>
      <c r="H28" s="11">
        <f>H29+H30</f>
        <v>84082</v>
      </c>
      <c r="I28" s="11">
        <f>I29+I30</f>
        <v>62327</v>
      </c>
      <c r="J28" s="11">
        <f>J29+J30</f>
        <v>0</v>
      </c>
      <c r="K28" s="11">
        <f>F28-I28-J28</f>
        <v>99128</v>
      </c>
    </row>
    <row r="29" spans="1:11" s="6" customFormat="1" x14ac:dyDescent="0.25">
      <c r="A29" s="10" t="s">
        <v>73</v>
      </c>
      <c r="B29" s="10" t="s">
        <v>74</v>
      </c>
      <c r="C29" s="10" t="s">
        <v>75</v>
      </c>
      <c r="D29" s="11">
        <v>120000</v>
      </c>
      <c r="E29" s="11">
        <v>90000</v>
      </c>
      <c r="F29" s="11">
        <f>G29+H29</f>
        <v>129211</v>
      </c>
      <c r="G29" s="11">
        <v>77177</v>
      </c>
      <c r="H29" s="11">
        <v>52034</v>
      </c>
      <c r="I29" s="11">
        <v>38119</v>
      </c>
      <c r="J29" s="11">
        <v>0</v>
      </c>
      <c r="K29" s="11">
        <f>F29-I29-J29</f>
        <v>91092</v>
      </c>
    </row>
    <row r="30" spans="1:11" s="6" customFormat="1" x14ac:dyDescent="0.25">
      <c r="A30" s="10" t="s">
        <v>76</v>
      </c>
      <c r="B30" s="10" t="s">
        <v>77</v>
      </c>
      <c r="C30" s="10" t="s">
        <v>78</v>
      </c>
      <c r="D30" s="11">
        <v>45000</v>
      </c>
      <c r="E30" s="11">
        <v>30000</v>
      </c>
      <c r="F30" s="11">
        <f>G30+H30</f>
        <v>32244</v>
      </c>
      <c r="G30" s="11">
        <v>196</v>
      </c>
      <c r="H30" s="11">
        <v>32048</v>
      </c>
      <c r="I30" s="11">
        <v>24208</v>
      </c>
      <c r="J30" s="11">
        <v>0</v>
      </c>
      <c r="K30" s="11">
        <f>F30-I30-J30</f>
        <v>8036</v>
      </c>
    </row>
    <row r="31" spans="1:11" s="6" customFormat="1" ht="22.5" x14ac:dyDescent="0.25">
      <c r="A31" s="10" t="s">
        <v>79</v>
      </c>
      <c r="B31" s="10" t="s">
        <v>80</v>
      </c>
      <c r="C31" s="10" t="s">
        <v>81</v>
      </c>
      <c r="D31" s="11">
        <f>D32+D33+D34</f>
        <v>1240000</v>
      </c>
      <c r="E31" s="11">
        <f>E32+E33+E34</f>
        <v>865000</v>
      </c>
      <c r="F31" s="11">
        <f>G31+H31</f>
        <v>1361294</v>
      </c>
      <c r="G31" s="11">
        <f>G32+G33+G34</f>
        <v>836397</v>
      </c>
      <c r="H31" s="11">
        <f>H32+H33+H34</f>
        <v>524897</v>
      </c>
      <c r="I31" s="11">
        <f>I32+I33+I34</f>
        <v>263717</v>
      </c>
      <c r="J31" s="11">
        <f>J32+J33+J34</f>
        <v>0</v>
      </c>
      <c r="K31" s="11">
        <f>F31-I31-J31</f>
        <v>1097577</v>
      </c>
    </row>
    <row r="32" spans="1:11" s="6" customFormat="1" ht="22.5" x14ac:dyDescent="0.25">
      <c r="A32" s="10" t="s">
        <v>82</v>
      </c>
      <c r="B32" s="10" t="s">
        <v>83</v>
      </c>
      <c r="C32" s="10" t="s">
        <v>84</v>
      </c>
      <c r="D32" s="11">
        <v>355000</v>
      </c>
      <c r="E32" s="11">
        <v>250000</v>
      </c>
      <c r="F32" s="11">
        <f>G32+H32</f>
        <v>401098</v>
      </c>
      <c r="G32" s="11">
        <v>204296</v>
      </c>
      <c r="H32" s="11">
        <v>196802</v>
      </c>
      <c r="I32" s="11">
        <v>105896</v>
      </c>
      <c r="J32" s="11">
        <v>0</v>
      </c>
      <c r="K32" s="11">
        <f>F32-I32-J32</f>
        <v>295202</v>
      </c>
    </row>
    <row r="33" spans="1:11" s="6" customFormat="1" ht="22.5" x14ac:dyDescent="0.25">
      <c r="A33" s="10" t="s">
        <v>85</v>
      </c>
      <c r="B33" s="10" t="s">
        <v>86</v>
      </c>
      <c r="C33" s="10" t="s">
        <v>87</v>
      </c>
      <c r="D33" s="11">
        <v>20000</v>
      </c>
      <c r="E33" s="11">
        <v>15000</v>
      </c>
      <c r="F33" s="11">
        <f>G33+H33</f>
        <v>29908</v>
      </c>
      <c r="G33" s="11">
        <v>13894</v>
      </c>
      <c r="H33" s="11">
        <v>16014</v>
      </c>
      <c r="I33" s="11">
        <v>3124</v>
      </c>
      <c r="J33" s="11">
        <v>0</v>
      </c>
      <c r="K33" s="11">
        <f>F33-I33-J33</f>
        <v>26784</v>
      </c>
    </row>
    <row r="34" spans="1:11" s="6" customFormat="1" x14ac:dyDescent="0.25">
      <c r="A34" s="10" t="s">
        <v>88</v>
      </c>
      <c r="B34" s="10" t="s">
        <v>89</v>
      </c>
      <c r="C34" s="10" t="s">
        <v>90</v>
      </c>
      <c r="D34" s="11">
        <v>865000</v>
      </c>
      <c r="E34" s="11">
        <v>600000</v>
      </c>
      <c r="F34" s="11">
        <f>G34+H34</f>
        <v>930288</v>
      </c>
      <c r="G34" s="11">
        <v>618207</v>
      </c>
      <c r="H34" s="11">
        <v>312081</v>
      </c>
      <c r="I34" s="11">
        <v>154697</v>
      </c>
      <c r="J34" s="11">
        <v>0</v>
      </c>
      <c r="K34" s="11">
        <f>F34-I34-J34</f>
        <v>775591</v>
      </c>
    </row>
    <row r="35" spans="1:11" s="6" customFormat="1" x14ac:dyDescent="0.25">
      <c r="A35" s="10" t="s">
        <v>91</v>
      </c>
      <c r="B35" s="10" t="s">
        <v>92</v>
      </c>
      <c r="C35" s="10" t="s">
        <v>93</v>
      </c>
      <c r="D35" s="11">
        <v>2000</v>
      </c>
      <c r="E35" s="11">
        <v>1500</v>
      </c>
      <c r="F35" s="11">
        <f>G35+H35</f>
        <v>165</v>
      </c>
      <c r="G35" s="11">
        <v>0</v>
      </c>
      <c r="H35" s="11">
        <v>165</v>
      </c>
      <c r="I35" s="11">
        <v>165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95</v>
      </c>
      <c r="C36" s="10" t="s">
        <v>96</v>
      </c>
      <c r="D36" s="11">
        <f>D37+D41</f>
        <v>3430000</v>
      </c>
      <c r="E36" s="11">
        <f>E37+E41</f>
        <v>2617000</v>
      </c>
      <c r="F36" s="11">
        <f>G36+H36</f>
        <v>2627019</v>
      </c>
      <c r="G36" s="11">
        <f>G37+G41</f>
        <v>91105</v>
      </c>
      <c r="H36" s="11">
        <f>H37+H41</f>
        <v>2535914</v>
      </c>
      <c r="I36" s="11">
        <f>I37+I41</f>
        <v>2516296</v>
      </c>
      <c r="J36" s="11">
        <f>J37+J41</f>
        <v>0</v>
      </c>
      <c r="K36" s="11">
        <f>F36-I36-J36</f>
        <v>110723</v>
      </c>
    </row>
    <row r="37" spans="1:11" s="6" customFormat="1" ht="22.5" x14ac:dyDescent="0.25">
      <c r="A37" s="10" t="s">
        <v>97</v>
      </c>
      <c r="B37" s="10" t="s">
        <v>98</v>
      </c>
      <c r="C37" s="10" t="s">
        <v>99</v>
      </c>
      <c r="D37" s="11">
        <f>+D38+D39+D40</f>
        <v>3226000</v>
      </c>
      <c r="E37" s="11">
        <f>+E38+E39+E40</f>
        <v>2469000</v>
      </c>
      <c r="F37" s="11">
        <f>G37+H37</f>
        <v>2434000</v>
      </c>
      <c r="G37" s="11">
        <f>+G38+G39+G40</f>
        <v>0</v>
      </c>
      <c r="H37" s="11">
        <f>+H38+H39+H40</f>
        <v>2434000</v>
      </c>
      <c r="I37" s="11">
        <f>+I38+I39+I40</f>
        <v>2434000</v>
      </c>
      <c r="J37" s="11">
        <f>+J38+J39+J40</f>
        <v>0</v>
      </c>
      <c r="K37" s="11">
        <f>F37-I37-J37</f>
        <v>0</v>
      </c>
    </row>
    <row r="38" spans="1:11" s="6" customFormat="1" ht="43.5" x14ac:dyDescent="0.25">
      <c r="A38" s="10" t="s">
        <v>100</v>
      </c>
      <c r="B38" s="10" t="s">
        <v>101</v>
      </c>
      <c r="C38" s="10" t="s">
        <v>102</v>
      </c>
      <c r="D38" s="11">
        <v>2556000</v>
      </c>
      <c r="E38" s="11">
        <v>1962000</v>
      </c>
      <c r="F38" s="11">
        <f>G38+H38</f>
        <v>1927000</v>
      </c>
      <c r="G38" s="11">
        <v>0</v>
      </c>
      <c r="H38" s="11">
        <v>1927000</v>
      </c>
      <c r="I38" s="11">
        <v>1927000</v>
      </c>
      <c r="J38" s="11">
        <v>0</v>
      </c>
      <c r="K38" s="11">
        <f>F38-I38-J38</f>
        <v>0</v>
      </c>
    </row>
    <row r="39" spans="1:11" s="6" customFormat="1" ht="22.5" x14ac:dyDescent="0.25">
      <c r="A39" s="10" t="s">
        <v>103</v>
      </c>
      <c r="B39" s="10" t="s">
        <v>104</v>
      </c>
      <c r="C39" s="10" t="s">
        <v>105</v>
      </c>
      <c r="D39" s="11">
        <v>50000</v>
      </c>
      <c r="E39" s="11">
        <v>42000</v>
      </c>
      <c r="F39" s="11">
        <f>G39+H39</f>
        <v>42000</v>
      </c>
      <c r="G39" s="11">
        <v>0</v>
      </c>
      <c r="H39" s="11">
        <v>42000</v>
      </c>
      <c r="I39" s="11">
        <v>42000</v>
      </c>
      <c r="J39" s="11">
        <v>0</v>
      </c>
      <c r="K39" s="11">
        <f>F39-I39-J39</f>
        <v>0</v>
      </c>
    </row>
    <row r="40" spans="1:11" s="6" customFormat="1" ht="22.5" x14ac:dyDescent="0.25">
      <c r="A40" s="10" t="s">
        <v>106</v>
      </c>
      <c r="B40" s="10" t="s">
        <v>107</v>
      </c>
      <c r="C40" s="10" t="s">
        <v>108</v>
      </c>
      <c r="D40" s="11">
        <v>620000</v>
      </c>
      <c r="E40" s="11">
        <v>465000</v>
      </c>
      <c r="F40" s="11">
        <f>G40+H40</f>
        <v>465000</v>
      </c>
      <c r="G40" s="11">
        <v>0</v>
      </c>
      <c r="H40" s="11">
        <v>465000</v>
      </c>
      <c r="I40" s="11">
        <v>465000</v>
      </c>
      <c r="J40" s="11">
        <v>0</v>
      </c>
      <c r="K40" s="11">
        <f>F40-I40-J40</f>
        <v>0</v>
      </c>
    </row>
    <row r="41" spans="1:11" s="6" customFormat="1" ht="33" x14ac:dyDescent="0.25">
      <c r="A41" s="10" t="s">
        <v>109</v>
      </c>
      <c r="B41" s="10" t="s">
        <v>110</v>
      </c>
      <c r="C41" s="10" t="s">
        <v>111</v>
      </c>
      <c r="D41" s="11">
        <f>D42+D45+D46</f>
        <v>204000</v>
      </c>
      <c r="E41" s="11">
        <f>E42+E45+E46</f>
        <v>148000</v>
      </c>
      <c r="F41" s="11">
        <f>G41+H41</f>
        <v>193019</v>
      </c>
      <c r="G41" s="11">
        <f>G42+G45+G46</f>
        <v>91105</v>
      </c>
      <c r="H41" s="11">
        <f>H42+H45+H46</f>
        <v>101914</v>
      </c>
      <c r="I41" s="11">
        <f>I42+I45+I46</f>
        <v>82296</v>
      </c>
      <c r="J41" s="11">
        <f>J42+J45+J46</f>
        <v>0</v>
      </c>
      <c r="K41" s="11">
        <f>F41-I41-J41</f>
        <v>110723</v>
      </c>
    </row>
    <row r="42" spans="1:11" s="6" customFormat="1" ht="22.5" x14ac:dyDescent="0.25">
      <c r="A42" s="10" t="s">
        <v>112</v>
      </c>
      <c r="B42" s="10" t="s">
        <v>113</v>
      </c>
      <c r="C42" s="10" t="s">
        <v>114</v>
      </c>
      <c r="D42" s="11">
        <f>D43+D44</f>
        <v>200000</v>
      </c>
      <c r="E42" s="11">
        <f>E43+E44</f>
        <v>145000</v>
      </c>
      <c r="F42" s="11">
        <f>G42+H42</f>
        <v>192377</v>
      </c>
      <c r="G42" s="11">
        <f>G43+G44</f>
        <v>91105</v>
      </c>
      <c r="H42" s="11">
        <f>H43+H44</f>
        <v>101272</v>
      </c>
      <c r="I42" s="11">
        <f>I43+I44</f>
        <v>81662</v>
      </c>
      <c r="J42" s="11">
        <f>J43+J44</f>
        <v>0</v>
      </c>
      <c r="K42" s="11">
        <f>F42-I42-J42</f>
        <v>110715</v>
      </c>
    </row>
    <row r="43" spans="1:11" s="6" customFormat="1" ht="22.5" x14ac:dyDescent="0.25">
      <c r="A43" s="10" t="s">
        <v>115</v>
      </c>
      <c r="B43" s="10" t="s">
        <v>116</v>
      </c>
      <c r="C43" s="10" t="s">
        <v>117</v>
      </c>
      <c r="D43" s="11">
        <v>160000</v>
      </c>
      <c r="E43" s="11">
        <v>115000</v>
      </c>
      <c r="F43" s="11">
        <f>G43+H43</f>
        <v>160839</v>
      </c>
      <c r="G43" s="11">
        <v>91100</v>
      </c>
      <c r="H43" s="11">
        <v>69739</v>
      </c>
      <c r="I43" s="11">
        <v>51724</v>
      </c>
      <c r="J43" s="11">
        <v>0</v>
      </c>
      <c r="K43" s="11">
        <f>F43-I43-J43</f>
        <v>109115</v>
      </c>
    </row>
    <row r="44" spans="1:11" s="6" customFormat="1" ht="22.5" x14ac:dyDescent="0.25">
      <c r="A44" s="10" t="s">
        <v>118</v>
      </c>
      <c r="B44" s="10" t="s">
        <v>119</v>
      </c>
      <c r="C44" s="10" t="s">
        <v>120</v>
      </c>
      <c r="D44" s="11">
        <v>40000</v>
      </c>
      <c r="E44" s="11">
        <v>30000</v>
      </c>
      <c r="F44" s="11">
        <f>G44+H44</f>
        <v>31538</v>
      </c>
      <c r="G44" s="11">
        <v>5</v>
      </c>
      <c r="H44" s="11">
        <v>31533</v>
      </c>
      <c r="I44" s="11">
        <v>29938</v>
      </c>
      <c r="J44" s="11">
        <v>0</v>
      </c>
      <c r="K44" s="11">
        <f>F44-I44-J44</f>
        <v>1600</v>
      </c>
    </row>
    <row r="45" spans="1:11" s="6" customFormat="1" ht="22.5" x14ac:dyDescent="0.25">
      <c r="A45" s="10" t="s">
        <v>121</v>
      </c>
      <c r="B45" s="10" t="s">
        <v>122</v>
      </c>
      <c r="C45" s="10" t="s">
        <v>123</v>
      </c>
      <c r="D45" s="11">
        <v>0</v>
      </c>
      <c r="E45" s="11">
        <v>0</v>
      </c>
      <c r="F45" s="11">
        <f>G45+H45</f>
        <v>2</v>
      </c>
      <c r="G45" s="11">
        <v>0</v>
      </c>
      <c r="H45" s="11">
        <v>2</v>
      </c>
      <c r="I45" s="11">
        <v>2</v>
      </c>
      <c r="J45" s="11">
        <v>0</v>
      </c>
      <c r="K45" s="11">
        <f>F45-I45-J45</f>
        <v>0</v>
      </c>
    </row>
    <row r="46" spans="1:11" s="6" customFormat="1" ht="33" x14ac:dyDescent="0.25">
      <c r="A46" s="10" t="s">
        <v>124</v>
      </c>
      <c r="B46" s="10" t="s">
        <v>125</v>
      </c>
      <c r="C46" s="10" t="s">
        <v>126</v>
      </c>
      <c r="D46" s="11">
        <v>4000</v>
      </c>
      <c r="E46" s="11">
        <v>3000</v>
      </c>
      <c r="F46" s="11">
        <f>G46+H46</f>
        <v>640</v>
      </c>
      <c r="G46" s="11">
        <v>0</v>
      </c>
      <c r="H46" s="11">
        <v>640</v>
      </c>
      <c r="I46" s="11">
        <v>632</v>
      </c>
      <c r="J46" s="11">
        <v>0</v>
      </c>
      <c r="K46" s="11">
        <f>F46-I46-J46</f>
        <v>8</v>
      </c>
    </row>
    <row r="47" spans="1:11" s="6" customFormat="1" ht="22.5" x14ac:dyDescent="0.25">
      <c r="A47" s="10" t="s">
        <v>127</v>
      </c>
      <c r="B47" s="10" t="s">
        <v>128</v>
      </c>
      <c r="C47" s="10" t="s">
        <v>129</v>
      </c>
      <c r="D47" s="11">
        <f>D48</f>
        <v>2000</v>
      </c>
      <c r="E47" s="11">
        <f>E48</f>
        <v>1500</v>
      </c>
      <c r="F47" s="11">
        <f>G47+H47</f>
        <v>69</v>
      </c>
      <c r="G47" s="11">
        <f>G48</f>
        <v>0</v>
      </c>
      <c r="H47" s="11">
        <f>H48</f>
        <v>69</v>
      </c>
      <c r="I47" s="11">
        <f>I48</f>
        <v>69</v>
      </c>
      <c r="J47" s="11">
        <f>J48</f>
        <v>0</v>
      </c>
      <c r="K47" s="11">
        <f>F47-I47-J47</f>
        <v>0</v>
      </c>
    </row>
    <row r="48" spans="1:11" s="6" customFormat="1" x14ac:dyDescent="0.25">
      <c r="A48" s="10" t="s">
        <v>130</v>
      </c>
      <c r="B48" s="10" t="s">
        <v>131</v>
      </c>
      <c r="C48" s="10" t="s">
        <v>132</v>
      </c>
      <c r="D48" s="11">
        <f>D49</f>
        <v>2000</v>
      </c>
      <c r="E48" s="11">
        <f>E49</f>
        <v>1500</v>
      </c>
      <c r="F48" s="11">
        <f>G48+H48</f>
        <v>69</v>
      </c>
      <c r="G48" s="11">
        <f>G49</f>
        <v>0</v>
      </c>
      <c r="H48" s="11">
        <f>H49</f>
        <v>69</v>
      </c>
      <c r="I48" s="11">
        <f>I49</f>
        <v>69</v>
      </c>
      <c r="J48" s="11">
        <f>J49</f>
        <v>0</v>
      </c>
      <c r="K48" s="11">
        <f>F48-I48-J48</f>
        <v>0</v>
      </c>
    </row>
    <row r="49" spans="1:11" s="6" customFormat="1" x14ac:dyDescent="0.25">
      <c r="A49" s="10" t="s">
        <v>133</v>
      </c>
      <c r="B49" s="10" t="s">
        <v>134</v>
      </c>
      <c r="C49" s="10" t="s">
        <v>135</v>
      </c>
      <c r="D49" s="11">
        <v>2000</v>
      </c>
      <c r="E49" s="11">
        <v>1500</v>
      </c>
      <c r="F49" s="11">
        <f>G49+H49</f>
        <v>69</v>
      </c>
      <c r="G49" s="11">
        <v>0</v>
      </c>
      <c r="H49" s="11">
        <v>69</v>
      </c>
      <c r="I49" s="11">
        <v>69</v>
      </c>
      <c r="J49" s="11">
        <v>0</v>
      </c>
      <c r="K49" s="11">
        <f>F49-I49-J49</f>
        <v>0</v>
      </c>
    </row>
    <row r="50" spans="1:11" s="6" customFormat="1" x14ac:dyDescent="0.25">
      <c r="A50" s="10" t="s">
        <v>136</v>
      </c>
      <c r="B50" s="10" t="s">
        <v>137</v>
      </c>
      <c r="C50" s="10" t="s">
        <v>138</v>
      </c>
      <c r="D50" s="11">
        <f>D51+D55</f>
        <v>1049500</v>
      </c>
      <c r="E50" s="11">
        <f>E51+E55</f>
        <v>889135</v>
      </c>
      <c r="F50" s="11">
        <f>G50+H50</f>
        <v>1481980</v>
      </c>
      <c r="G50" s="11">
        <f>G51+G55</f>
        <v>1776096</v>
      </c>
      <c r="H50" s="11">
        <f>H51+H55</f>
        <v>-294116</v>
      </c>
      <c r="I50" s="11">
        <f>I51+I55</f>
        <v>411424</v>
      </c>
      <c r="J50" s="11">
        <f>J51+J55</f>
        <v>0</v>
      </c>
      <c r="K50" s="11">
        <f>F50-I50-J50</f>
        <v>1070556</v>
      </c>
    </row>
    <row r="51" spans="1:11" s="6" customFormat="1" ht="22.5" x14ac:dyDescent="0.25">
      <c r="A51" s="10" t="s">
        <v>139</v>
      </c>
      <c r="B51" s="10" t="s">
        <v>140</v>
      </c>
      <c r="C51" s="10" t="s">
        <v>141</v>
      </c>
      <c r="D51" s="11">
        <f>D52</f>
        <v>12000</v>
      </c>
      <c r="E51" s="11">
        <f>E52</f>
        <v>9000</v>
      </c>
      <c r="F51" s="11">
        <f>G51+H51</f>
        <v>9358</v>
      </c>
      <c r="G51" s="11">
        <f>G52</f>
        <v>1</v>
      </c>
      <c r="H51" s="11">
        <f>H52</f>
        <v>9357</v>
      </c>
      <c r="I51" s="11">
        <f>I52</f>
        <v>9358</v>
      </c>
      <c r="J51" s="11">
        <f>J52</f>
        <v>0</v>
      </c>
      <c r="K51" s="11">
        <f>F51-I51-J51</f>
        <v>0</v>
      </c>
    </row>
    <row r="52" spans="1:11" s="6" customFormat="1" ht="22.5" x14ac:dyDescent="0.25">
      <c r="A52" s="10" t="s">
        <v>142</v>
      </c>
      <c r="B52" s="10" t="s">
        <v>143</v>
      </c>
      <c r="C52" s="10" t="s">
        <v>144</v>
      </c>
      <c r="D52" s="11">
        <f>+D53</f>
        <v>12000</v>
      </c>
      <c r="E52" s="11">
        <f>+E53</f>
        <v>9000</v>
      </c>
      <c r="F52" s="11">
        <f>G52+H52</f>
        <v>9358</v>
      </c>
      <c r="G52" s="11">
        <f>+G53</f>
        <v>1</v>
      </c>
      <c r="H52" s="11">
        <f>+H53</f>
        <v>9357</v>
      </c>
      <c r="I52" s="11">
        <f>+I53</f>
        <v>9358</v>
      </c>
      <c r="J52" s="11">
        <f>+J53</f>
        <v>0</v>
      </c>
      <c r="K52" s="11">
        <f>F52-I52-J52</f>
        <v>0</v>
      </c>
    </row>
    <row r="53" spans="1:11" s="6" customFormat="1" x14ac:dyDescent="0.25">
      <c r="A53" s="10" t="s">
        <v>145</v>
      </c>
      <c r="B53" s="10" t="s">
        <v>146</v>
      </c>
      <c r="C53" s="10" t="s">
        <v>147</v>
      </c>
      <c r="D53" s="11">
        <f>D54</f>
        <v>12000</v>
      </c>
      <c r="E53" s="11">
        <f>E54</f>
        <v>9000</v>
      </c>
      <c r="F53" s="11">
        <f>G53+H53</f>
        <v>9358</v>
      </c>
      <c r="G53" s="11">
        <f>G54</f>
        <v>1</v>
      </c>
      <c r="H53" s="11">
        <f>H54</f>
        <v>9357</v>
      </c>
      <c r="I53" s="11">
        <f>I54</f>
        <v>9358</v>
      </c>
      <c r="J53" s="11">
        <f>J54</f>
        <v>0</v>
      </c>
      <c r="K53" s="11">
        <f>F53-I53-J53</f>
        <v>0</v>
      </c>
    </row>
    <row r="54" spans="1:11" s="6" customFormat="1" ht="22.5" x14ac:dyDescent="0.25">
      <c r="A54" s="10" t="s">
        <v>148</v>
      </c>
      <c r="B54" s="10" t="s">
        <v>149</v>
      </c>
      <c r="C54" s="10" t="s">
        <v>150</v>
      </c>
      <c r="D54" s="11">
        <v>12000</v>
      </c>
      <c r="E54" s="11">
        <v>9000</v>
      </c>
      <c r="F54" s="11">
        <f>G54+H54</f>
        <v>9358</v>
      </c>
      <c r="G54" s="11">
        <v>1</v>
      </c>
      <c r="H54" s="11">
        <v>9357</v>
      </c>
      <c r="I54" s="11">
        <v>9358</v>
      </c>
      <c r="J54" s="11">
        <v>0</v>
      </c>
      <c r="K54" s="11">
        <f>F54-I54-J54</f>
        <v>0</v>
      </c>
    </row>
    <row r="55" spans="1:11" s="6" customFormat="1" ht="22.5" x14ac:dyDescent="0.25">
      <c r="A55" s="10" t="s">
        <v>151</v>
      </c>
      <c r="B55" s="10" t="s">
        <v>152</v>
      </c>
      <c r="C55" s="10" t="s">
        <v>153</v>
      </c>
      <c r="D55" s="11">
        <f>D56+D58</f>
        <v>1037500</v>
      </c>
      <c r="E55" s="11">
        <f>E56+E58</f>
        <v>880135</v>
      </c>
      <c r="F55" s="11">
        <f>G55+H55</f>
        <v>1472622</v>
      </c>
      <c r="G55" s="11">
        <f>G56+G58</f>
        <v>1776095</v>
      </c>
      <c r="H55" s="11">
        <f>H56+H58</f>
        <v>-303473</v>
      </c>
      <c r="I55" s="11">
        <f>I56+I58</f>
        <v>402066</v>
      </c>
      <c r="J55" s="11">
        <f>J56+J58</f>
        <v>0</v>
      </c>
      <c r="K55" s="11">
        <f>F55-I55-J55</f>
        <v>1070556</v>
      </c>
    </row>
    <row r="56" spans="1:11" s="6" customFormat="1" ht="43.5" x14ac:dyDescent="0.25">
      <c r="A56" s="10" t="s">
        <v>154</v>
      </c>
      <c r="B56" s="10" t="s">
        <v>155</v>
      </c>
      <c r="C56" s="10" t="s">
        <v>156</v>
      </c>
      <c r="D56" s="11">
        <f>+D57</f>
        <v>4000</v>
      </c>
      <c r="E56" s="11">
        <f>+E57</f>
        <v>3000</v>
      </c>
      <c r="F56" s="11">
        <f>G56+H56</f>
        <v>3354</v>
      </c>
      <c r="G56" s="11">
        <f>+G57</f>
        <v>0</v>
      </c>
      <c r="H56" s="11">
        <f>+H57</f>
        <v>3354</v>
      </c>
      <c r="I56" s="11">
        <f>+I57</f>
        <v>3354</v>
      </c>
      <c r="J56" s="11">
        <f>+J57</f>
        <v>0</v>
      </c>
      <c r="K56" s="11">
        <f>F56-I56-J56</f>
        <v>0</v>
      </c>
    </row>
    <row r="57" spans="1:11" s="6" customFormat="1" ht="22.5" x14ac:dyDescent="0.25">
      <c r="A57" s="10" t="s">
        <v>157</v>
      </c>
      <c r="B57" s="10" t="s">
        <v>158</v>
      </c>
      <c r="C57" s="10" t="s">
        <v>159</v>
      </c>
      <c r="D57" s="11">
        <v>4000</v>
      </c>
      <c r="E57" s="11">
        <v>3000</v>
      </c>
      <c r="F57" s="11">
        <f>G57+H57</f>
        <v>3354</v>
      </c>
      <c r="G57" s="11">
        <v>0</v>
      </c>
      <c r="H57" s="11">
        <v>3354</v>
      </c>
      <c r="I57" s="11">
        <v>3354</v>
      </c>
      <c r="J57" s="11">
        <v>0</v>
      </c>
      <c r="K57" s="11">
        <f>F57-I57-J57</f>
        <v>0</v>
      </c>
    </row>
    <row r="58" spans="1:11" s="6" customFormat="1" ht="22.5" x14ac:dyDescent="0.25">
      <c r="A58" s="10" t="s">
        <v>160</v>
      </c>
      <c r="B58" s="10" t="s">
        <v>161</v>
      </c>
      <c r="C58" s="10" t="s">
        <v>162</v>
      </c>
      <c r="D58" s="11">
        <f>D59</f>
        <v>1033500</v>
      </c>
      <c r="E58" s="11">
        <f>E59</f>
        <v>877135</v>
      </c>
      <c r="F58" s="11">
        <f>G58+H58</f>
        <v>1469268</v>
      </c>
      <c r="G58" s="11">
        <f>G59</f>
        <v>1776095</v>
      </c>
      <c r="H58" s="11">
        <f>H59</f>
        <v>-306827</v>
      </c>
      <c r="I58" s="11">
        <f>I59</f>
        <v>398712</v>
      </c>
      <c r="J58" s="11">
        <f>J59</f>
        <v>0</v>
      </c>
      <c r="K58" s="11">
        <f>F58-I58-J58</f>
        <v>1070556</v>
      </c>
    </row>
    <row r="59" spans="1:11" s="6" customFormat="1" ht="22.5" x14ac:dyDescent="0.25">
      <c r="A59" s="10" t="s">
        <v>163</v>
      </c>
      <c r="B59" s="10" t="s">
        <v>164</v>
      </c>
      <c r="C59" s="10" t="s">
        <v>165</v>
      </c>
      <c r="D59" s="11">
        <f>D60</f>
        <v>1033500</v>
      </c>
      <c r="E59" s="11">
        <f>E60</f>
        <v>877135</v>
      </c>
      <c r="F59" s="11">
        <f>G59+H59</f>
        <v>1469268</v>
      </c>
      <c r="G59" s="11">
        <f>G60</f>
        <v>1776095</v>
      </c>
      <c r="H59" s="11">
        <f>H60</f>
        <v>-306827</v>
      </c>
      <c r="I59" s="11">
        <f>I60</f>
        <v>398712</v>
      </c>
      <c r="J59" s="11">
        <f>J60</f>
        <v>0</v>
      </c>
      <c r="K59" s="11">
        <f>F59-I59-J59</f>
        <v>1070556</v>
      </c>
    </row>
    <row r="60" spans="1:11" s="6" customFormat="1" ht="22.5" x14ac:dyDescent="0.25">
      <c r="A60" s="10" t="s">
        <v>166</v>
      </c>
      <c r="B60" s="10" t="s">
        <v>167</v>
      </c>
      <c r="C60" s="10" t="s">
        <v>168</v>
      </c>
      <c r="D60" s="11">
        <v>1033500</v>
      </c>
      <c r="E60" s="11">
        <v>877135</v>
      </c>
      <c r="F60" s="11">
        <f>G60+H60</f>
        <v>1469268</v>
      </c>
      <c r="G60" s="11">
        <v>1776095</v>
      </c>
      <c r="H60" s="11">
        <v>-306827</v>
      </c>
      <c r="I60" s="11">
        <v>398712</v>
      </c>
      <c r="J60" s="11">
        <v>0</v>
      </c>
      <c r="K60" s="11">
        <f>F60-I60-J60</f>
        <v>1070556</v>
      </c>
    </row>
    <row r="61" spans="1:11" s="6" customFormat="1" ht="33" x14ac:dyDescent="0.25">
      <c r="A61" s="10" t="s">
        <v>169</v>
      </c>
      <c r="B61" s="10" t="s">
        <v>170</v>
      </c>
      <c r="C61" s="10" t="s">
        <v>171</v>
      </c>
      <c r="D61" s="11">
        <v>-2185460</v>
      </c>
      <c r="E61" s="11">
        <v>-1858460</v>
      </c>
      <c r="F61" s="11">
        <f>G61+H61</f>
        <v>-526445</v>
      </c>
      <c r="G61" s="11">
        <v>0</v>
      </c>
      <c r="H61" s="11">
        <v>-526445</v>
      </c>
      <c r="I61" s="11">
        <v>-526445</v>
      </c>
      <c r="J61" s="11">
        <v>0</v>
      </c>
      <c r="K61" s="11">
        <f>F61-I61-J61</f>
        <v>0</v>
      </c>
    </row>
    <row r="62" spans="1:11" s="6" customFormat="1" x14ac:dyDescent="0.25">
      <c r="A62" s="10" t="s">
        <v>172</v>
      </c>
      <c r="B62" s="10" t="s">
        <v>173</v>
      </c>
      <c r="C62" s="10" t="s">
        <v>174</v>
      </c>
      <c r="D62" s="11">
        <v>2185460</v>
      </c>
      <c r="E62" s="11">
        <v>1858460</v>
      </c>
      <c r="F62" s="11">
        <f>G62+H62</f>
        <v>526445</v>
      </c>
      <c r="G62" s="11">
        <v>0</v>
      </c>
      <c r="H62" s="11">
        <v>526445</v>
      </c>
      <c r="I62" s="11">
        <v>526445</v>
      </c>
      <c r="J62" s="11">
        <v>0</v>
      </c>
      <c r="K62" s="11">
        <f>F62-I62-J62</f>
        <v>0</v>
      </c>
    </row>
    <row r="63" spans="1:11" s="6" customFormat="1" ht="22.5" x14ac:dyDescent="0.25">
      <c r="A63" s="10" t="s">
        <v>175</v>
      </c>
      <c r="B63" s="10" t="s">
        <v>176</v>
      </c>
      <c r="C63" s="10" t="s">
        <v>177</v>
      </c>
      <c r="D63" s="11">
        <f>D64</f>
        <v>0</v>
      </c>
      <c r="E63" s="11">
        <f>E64</f>
        <v>0</v>
      </c>
      <c r="F63" s="11">
        <f>G63+H63</f>
        <v>126539</v>
      </c>
      <c r="G63" s="11">
        <f>G64</f>
        <v>0</v>
      </c>
      <c r="H63" s="11">
        <f>H64</f>
        <v>126539</v>
      </c>
      <c r="I63" s="11">
        <f>I64</f>
        <v>126539</v>
      </c>
      <c r="J63" s="11">
        <f>J64</f>
        <v>0</v>
      </c>
      <c r="K63" s="11">
        <f>F63-I63-J63</f>
        <v>0</v>
      </c>
    </row>
    <row r="64" spans="1:11" s="6" customFormat="1" ht="43.5" x14ac:dyDescent="0.25">
      <c r="A64" s="10" t="s">
        <v>178</v>
      </c>
      <c r="B64" s="10" t="s">
        <v>179</v>
      </c>
      <c r="C64" s="10" t="s">
        <v>180</v>
      </c>
      <c r="D64" s="11">
        <f>+D65</f>
        <v>0</v>
      </c>
      <c r="E64" s="11">
        <f>+E65</f>
        <v>0</v>
      </c>
      <c r="F64" s="11">
        <f>G64+H64</f>
        <v>126539</v>
      </c>
      <c r="G64" s="11">
        <f>+G65</f>
        <v>0</v>
      </c>
      <c r="H64" s="11">
        <f>+H65</f>
        <v>126539</v>
      </c>
      <c r="I64" s="11">
        <f>+I65</f>
        <v>126539</v>
      </c>
      <c r="J64" s="11">
        <f>+J65</f>
        <v>0</v>
      </c>
      <c r="K64" s="11">
        <f>F64-I64-J64</f>
        <v>0</v>
      </c>
    </row>
    <row r="65" spans="1:12" s="6" customFormat="1" ht="33" x14ac:dyDescent="0.25">
      <c r="A65" s="10" t="s">
        <v>181</v>
      </c>
      <c r="B65" s="10" t="s">
        <v>182</v>
      </c>
      <c r="C65" s="10" t="s">
        <v>183</v>
      </c>
      <c r="D65" s="11">
        <v>0</v>
      </c>
      <c r="E65" s="11">
        <v>0</v>
      </c>
      <c r="F65" s="11">
        <f>G65+H65</f>
        <v>126539</v>
      </c>
      <c r="G65" s="11">
        <v>0</v>
      </c>
      <c r="H65" s="11">
        <v>126539</v>
      </c>
      <c r="I65" s="11">
        <v>126539</v>
      </c>
      <c r="J65" s="11">
        <v>0</v>
      </c>
      <c r="K65" s="11">
        <f>F65-I65-J65</f>
        <v>0</v>
      </c>
    </row>
    <row r="66" spans="1:12" s="6" customFormat="1" x14ac:dyDescent="0.25">
      <c r="A66" s="10" t="s">
        <v>184</v>
      </c>
      <c r="B66" s="10" t="s">
        <v>185</v>
      </c>
      <c r="C66" s="10" t="s">
        <v>186</v>
      </c>
      <c r="D66" s="11">
        <f>D67</f>
        <v>16743000</v>
      </c>
      <c r="E66" s="11">
        <f>E67</f>
        <v>10736000</v>
      </c>
      <c r="F66" s="11">
        <f>G66+H66</f>
        <v>104576</v>
      </c>
      <c r="G66" s="11">
        <f>G67</f>
        <v>0</v>
      </c>
      <c r="H66" s="11">
        <f>H67</f>
        <v>104576</v>
      </c>
      <c r="I66" s="11">
        <f>I67</f>
        <v>104576</v>
      </c>
      <c r="J66" s="11">
        <f>J67</f>
        <v>0</v>
      </c>
      <c r="K66" s="11">
        <f>F66-I66-J66</f>
        <v>0</v>
      </c>
    </row>
    <row r="67" spans="1:12" s="6" customFormat="1" ht="22.5" x14ac:dyDescent="0.25">
      <c r="A67" s="10" t="s">
        <v>187</v>
      </c>
      <c r="B67" s="10" t="s">
        <v>188</v>
      </c>
      <c r="C67" s="10" t="s">
        <v>189</v>
      </c>
      <c r="D67" s="11">
        <f>D68+D73</f>
        <v>16743000</v>
      </c>
      <c r="E67" s="11">
        <f>E68+E73</f>
        <v>10736000</v>
      </c>
      <c r="F67" s="11">
        <f>G67+H67</f>
        <v>104576</v>
      </c>
      <c r="G67" s="11">
        <f>G68+G73</f>
        <v>0</v>
      </c>
      <c r="H67" s="11">
        <f>H68+H73</f>
        <v>104576</v>
      </c>
      <c r="I67" s="11">
        <f>I68+I73</f>
        <v>104576</v>
      </c>
      <c r="J67" s="11">
        <f>J68+J73</f>
        <v>0</v>
      </c>
      <c r="K67" s="11">
        <f>F67-I67-J67</f>
        <v>0</v>
      </c>
    </row>
    <row r="68" spans="1:12" s="6" customFormat="1" ht="75" x14ac:dyDescent="0.25">
      <c r="A68" s="10" t="s">
        <v>190</v>
      </c>
      <c r="B68" s="10" t="s">
        <v>191</v>
      </c>
      <c r="C68" s="10" t="s">
        <v>192</v>
      </c>
      <c r="D68" s="11">
        <f>+D69+D70+D71+D72</f>
        <v>16653000</v>
      </c>
      <c r="E68" s="11">
        <f>+E69+E70+E71+E72</f>
        <v>10646000</v>
      </c>
      <c r="F68" s="11">
        <f>G68+H68</f>
        <v>28832</v>
      </c>
      <c r="G68" s="11">
        <f>+G69+G70+G71+G72</f>
        <v>0</v>
      </c>
      <c r="H68" s="11">
        <f>+H69+H70+H71+H72</f>
        <v>28832</v>
      </c>
      <c r="I68" s="11">
        <f>+I69+I70+I71+I72</f>
        <v>28832</v>
      </c>
      <c r="J68" s="11">
        <f>+J69+J70+J71+J72</f>
        <v>0</v>
      </c>
      <c r="K68" s="11">
        <f>F68-I68-J68</f>
        <v>0</v>
      </c>
    </row>
    <row r="69" spans="1:12" s="6" customFormat="1" x14ac:dyDescent="0.25">
      <c r="A69" s="10" t="s">
        <v>193</v>
      </c>
      <c r="B69" s="10" t="s">
        <v>194</v>
      </c>
      <c r="C69" s="10" t="s">
        <v>195</v>
      </c>
      <c r="D69" s="11">
        <v>25000</v>
      </c>
      <c r="E69" s="11">
        <v>25000</v>
      </c>
      <c r="F69" s="11">
        <f>G69+H69</f>
        <v>0</v>
      </c>
      <c r="G69" s="11">
        <v>0</v>
      </c>
      <c r="H69" s="11">
        <v>0</v>
      </c>
      <c r="I69" s="11">
        <v>0</v>
      </c>
      <c r="J69" s="11">
        <v>0</v>
      </c>
      <c r="K69" s="11">
        <f>F69-I69-J69</f>
        <v>0</v>
      </c>
    </row>
    <row r="70" spans="1:12" s="6" customFormat="1" ht="33" x14ac:dyDescent="0.25">
      <c r="A70" s="10" t="s">
        <v>196</v>
      </c>
      <c r="B70" s="10" t="s">
        <v>197</v>
      </c>
      <c r="C70" s="10" t="s">
        <v>198</v>
      </c>
      <c r="D70" s="11">
        <v>30000</v>
      </c>
      <c r="E70" s="11">
        <v>1000</v>
      </c>
      <c r="F70" s="11">
        <f>G70+H70</f>
        <v>973</v>
      </c>
      <c r="G70" s="11">
        <v>0</v>
      </c>
      <c r="H70" s="11">
        <v>973</v>
      </c>
      <c r="I70" s="11">
        <v>973</v>
      </c>
      <c r="J70" s="11">
        <v>0</v>
      </c>
      <c r="K70" s="11">
        <f>F70-I70-J70</f>
        <v>0</v>
      </c>
    </row>
    <row r="71" spans="1:12" s="6" customFormat="1" ht="22.5" x14ac:dyDescent="0.25">
      <c r="A71" s="10" t="s">
        <v>199</v>
      </c>
      <c r="B71" s="10" t="s">
        <v>200</v>
      </c>
      <c r="C71" s="10" t="s">
        <v>201</v>
      </c>
      <c r="D71" s="11">
        <v>40000</v>
      </c>
      <c r="E71" s="11">
        <v>30000</v>
      </c>
      <c r="F71" s="11">
        <f>G71+H71</f>
        <v>27859</v>
      </c>
      <c r="G71" s="11">
        <v>0</v>
      </c>
      <c r="H71" s="11">
        <v>27859</v>
      </c>
      <c r="I71" s="11">
        <v>27859</v>
      </c>
      <c r="J71" s="11">
        <v>0</v>
      </c>
      <c r="K71" s="11">
        <f>F71-I71-J71</f>
        <v>0</v>
      </c>
    </row>
    <row r="72" spans="1:12" s="6" customFormat="1" ht="22.5" x14ac:dyDescent="0.25">
      <c r="A72" s="10" t="s">
        <v>202</v>
      </c>
      <c r="B72" s="10" t="s">
        <v>203</v>
      </c>
      <c r="C72" s="10" t="s">
        <v>204</v>
      </c>
      <c r="D72" s="11">
        <v>16558000</v>
      </c>
      <c r="E72" s="11">
        <v>10590000</v>
      </c>
      <c r="F72" s="11">
        <f>G72+H72</f>
        <v>0</v>
      </c>
      <c r="G72" s="11">
        <v>0</v>
      </c>
      <c r="H72" s="11">
        <v>0</v>
      </c>
      <c r="I72" s="11">
        <v>0</v>
      </c>
      <c r="J72" s="11">
        <v>0</v>
      </c>
      <c r="K72" s="11">
        <f>F72-I72-J72</f>
        <v>0</v>
      </c>
    </row>
    <row r="73" spans="1:12" s="6" customFormat="1" ht="33" x14ac:dyDescent="0.25">
      <c r="A73" s="10" t="s">
        <v>205</v>
      </c>
      <c r="B73" s="10" t="s">
        <v>206</v>
      </c>
      <c r="C73" s="10" t="s">
        <v>207</v>
      </c>
      <c r="D73" s="11">
        <f>+D74</f>
        <v>90000</v>
      </c>
      <c r="E73" s="11">
        <f>+E74</f>
        <v>90000</v>
      </c>
      <c r="F73" s="11">
        <f>G73+H73</f>
        <v>75744</v>
      </c>
      <c r="G73" s="11">
        <f>+G74</f>
        <v>0</v>
      </c>
      <c r="H73" s="11">
        <f>+H74</f>
        <v>75744</v>
      </c>
      <c r="I73" s="11">
        <f>+I74</f>
        <v>75744</v>
      </c>
      <c r="J73" s="11">
        <f>+J74</f>
        <v>0</v>
      </c>
      <c r="K73" s="11">
        <f>F73-I73-J73</f>
        <v>0</v>
      </c>
    </row>
    <row r="74" spans="1:12" s="6" customFormat="1" ht="43.5" x14ac:dyDescent="0.25">
      <c r="A74" s="10" t="s">
        <v>208</v>
      </c>
      <c r="B74" s="10" t="s">
        <v>209</v>
      </c>
      <c r="C74" s="10" t="s">
        <v>210</v>
      </c>
      <c r="D74" s="11">
        <v>90000</v>
      </c>
      <c r="E74" s="11">
        <v>90000</v>
      </c>
      <c r="F74" s="11">
        <f>G74+H74</f>
        <v>75744</v>
      </c>
      <c r="G74" s="11">
        <v>0</v>
      </c>
      <c r="H74" s="11">
        <v>75744</v>
      </c>
      <c r="I74" s="11">
        <v>75744</v>
      </c>
      <c r="J74" s="11">
        <v>0</v>
      </c>
      <c r="K74" s="11">
        <f>F74-I74-J74</f>
        <v>0</v>
      </c>
    </row>
    <row r="75" spans="1:12" s="6" customFormat="1" x14ac:dyDescent="0.25">
      <c r="A75" s="8"/>
      <c r="B75" s="8"/>
      <c r="C75" s="8"/>
      <c r="D75" s="9"/>
      <c r="E75" s="9"/>
      <c r="F75" s="9"/>
      <c r="G75" s="9"/>
      <c r="H75" s="9"/>
      <c r="I75" s="9"/>
      <c r="J75" s="9"/>
      <c r="K75" s="9"/>
    </row>
    <row r="76" spans="1:12" x14ac:dyDescent="0.25">
      <c r="A76" s="13" t="s">
        <v>211</v>
      </c>
      <c r="B76" s="13"/>
      <c r="C76" s="13"/>
      <c r="D76" s="13"/>
      <c r="E76" s="13" t="s">
        <v>213</v>
      </c>
      <c r="F76" s="13"/>
      <c r="G76" s="13"/>
      <c r="H76" s="13"/>
      <c r="I76" s="13" t="s">
        <v>214</v>
      </c>
      <c r="J76" s="13"/>
      <c r="K76" s="13"/>
      <c r="L76" s="13"/>
    </row>
    <row r="77" spans="1:12" x14ac:dyDescent="0.25">
      <c r="A77" s="3" t="s">
        <v>212</v>
      </c>
      <c r="B77" s="3"/>
      <c r="C77" s="3"/>
      <c r="D77" s="3"/>
      <c r="E77" s="3"/>
      <c r="F77" s="3"/>
      <c r="G77" s="3"/>
      <c r="H77" s="3"/>
      <c r="I77" s="3" t="s">
        <v>215</v>
      </c>
      <c r="J77" s="3"/>
      <c r="K77" s="3"/>
      <c r="L77" s="3"/>
    </row>
    <row r="151" spans="1:20" x14ac:dyDescent="0.25">
      <c r="A151" s="12"/>
      <c r="B151" s="12"/>
      <c r="C151" s="12"/>
      <c r="D151" s="12"/>
      <c r="I151" s="12"/>
      <c r="J151" s="12"/>
      <c r="K151" s="12"/>
      <c r="L151" s="12"/>
      <c r="Q151" s="12"/>
      <c r="R151" s="12"/>
      <c r="S151" s="12"/>
      <c r="T151" s="12"/>
    </row>
  </sheetData>
  <mergeCells count="25">
    <mergeCell ref="K8:K10"/>
    <mergeCell ref="A76:D76"/>
    <mergeCell ref="A77:D77"/>
    <mergeCell ref="E76:H76"/>
    <mergeCell ref="E77:H77"/>
    <mergeCell ref="I76:L76"/>
    <mergeCell ref="I77:L77"/>
    <mergeCell ref="F8:H8"/>
    <mergeCell ref="F9:F10"/>
    <mergeCell ref="G9:G10"/>
    <mergeCell ref="H9:H10"/>
    <mergeCell ref="I8:I10"/>
    <mergeCell ref="J8:J10"/>
    <mergeCell ref="A8:B10"/>
    <mergeCell ref="A11:B11"/>
    <mergeCell ref="C8:C10"/>
    <mergeCell ref="D8:E8"/>
    <mergeCell ref="D9:D10"/>
    <mergeCell ref="E9:E10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2017-11-12T09:00:11Z</dcterms:created>
  <dcterms:modified xsi:type="dcterms:W3CDTF">2017-11-12T09:00:13Z</dcterms:modified>
</cp:coreProperties>
</file>