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J14" i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D19" i="1"/>
  <c r="D18" i="1" s="1"/>
  <c r="E19" i="1"/>
  <c r="E18" i="1" s="1"/>
  <c r="F19" i="1"/>
  <c r="F18" i="1" s="1"/>
  <c r="G19" i="1"/>
  <c r="G18" i="1" s="1"/>
  <c r="H19" i="1"/>
  <c r="J19" i="1" s="1"/>
  <c r="I19" i="1"/>
  <c r="I18" i="1" s="1"/>
  <c r="K19" i="1"/>
  <c r="K18" i="1" s="1"/>
  <c r="J20" i="1"/>
  <c r="D23" i="1"/>
  <c r="D22" i="1" s="1"/>
  <c r="E23" i="1"/>
  <c r="E22" i="1" s="1"/>
  <c r="F23" i="1"/>
  <c r="F22" i="1" s="1"/>
  <c r="G23" i="1"/>
  <c r="G22" i="1" s="1"/>
  <c r="H23" i="1"/>
  <c r="J23" i="1" s="1"/>
  <c r="I23" i="1"/>
  <c r="I22" i="1" s="1"/>
  <c r="I21" i="1" s="1"/>
  <c r="K23" i="1"/>
  <c r="K22" i="1" s="1"/>
  <c r="K21" i="1" s="1"/>
  <c r="J24" i="1"/>
  <c r="J25" i="1"/>
  <c r="D26" i="1"/>
  <c r="E26" i="1"/>
  <c r="F26" i="1"/>
  <c r="G26" i="1"/>
  <c r="H26" i="1"/>
  <c r="I26" i="1"/>
  <c r="J26" i="1" s="1"/>
  <c r="K26" i="1"/>
  <c r="J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J29" i="1" s="1"/>
  <c r="I30" i="1"/>
  <c r="I29" i="1" s="1"/>
  <c r="K30" i="1"/>
  <c r="K29" i="1" s="1"/>
  <c r="J31" i="1"/>
  <c r="D33" i="1"/>
  <c r="D32" i="1" s="1"/>
  <c r="E33" i="1"/>
  <c r="E32" i="1" s="1"/>
  <c r="F33" i="1"/>
  <c r="F32" i="1" s="1"/>
  <c r="G33" i="1"/>
  <c r="G32" i="1" s="1"/>
  <c r="H33" i="1"/>
  <c r="H32" i="1" s="1"/>
  <c r="J32" i="1" s="1"/>
  <c r="I33" i="1"/>
  <c r="I32" i="1" s="1"/>
  <c r="J33" i="1"/>
  <c r="K33" i="1"/>
  <c r="K32" i="1" s="1"/>
  <c r="J34" i="1"/>
  <c r="J35" i="1"/>
  <c r="J36" i="1"/>
  <c r="J37" i="1"/>
  <c r="F38" i="1"/>
  <c r="G38" i="1"/>
  <c r="J39" i="1"/>
  <c r="J40" i="1"/>
  <c r="D41" i="1"/>
  <c r="D38" i="1" s="1"/>
  <c r="E41" i="1"/>
  <c r="E38" i="1" s="1"/>
  <c r="F41" i="1"/>
  <c r="G41" i="1"/>
  <c r="H41" i="1"/>
  <c r="H38" i="1" s="1"/>
  <c r="J38" i="1" s="1"/>
  <c r="I41" i="1"/>
  <c r="I38" i="1" s="1"/>
  <c r="J41" i="1"/>
  <c r="K41" i="1"/>
  <c r="K38" i="1" s="1"/>
  <c r="J42" i="1"/>
  <c r="D43" i="1"/>
  <c r="E43" i="1"/>
  <c r="F43" i="1"/>
  <c r="G43" i="1"/>
  <c r="H43" i="1"/>
  <c r="I43" i="1"/>
  <c r="J43" i="1" s="1"/>
  <c r="K43" i="1"/>
  <c r="J44" i="1"/>
  <c r="D47" i="1"/>
  <c r="D46" i="1" s="1"/>
  <c r="D45" i="1" s="1"/>
  <c r="E47" i="1"/>
  <c r="E46" i="1" s="1"/>
  <c r="E45" i="1" s="1"/>
  <c r="F47" i="1"/>
  <c r="F46" i="1" s="1"/>
  <c r="F45" i="1" s="1"/>
  <c r="G47" i="1"/>
  <c r="G46" i="1" s="1"/>
  <c r="G45" i="1" s="1"/>
  <c r="H47" i="1"/>
  <c r="H46" i="1" s="1"/>
  <c r="I47" i="1"/>
  <c r="I46" i="1" s="1"/>
  <c r="I45" i="1" s="1"/>
  <c r="J47" i="1"/>
  <c r="K47" i="1"/>
  <c r="K46" i="1" s="1"/>
  <c r="K45" i="1" s="1"/>
  <c r="J48" i="1"/>
  <c r="J49" i="1"/>
  <c r="J50" i="1"/>
  <c r="D51" i="1"/>
  <c r="E51" i="1"/>
  <c r="F51" i="1"/>
  <c r="G51" i="1"/>
  <c r="H51" i="1"/>
  <c r="J51" i="1" s="1"/>
  <c r="I51" i="1"/>
  <c r="K51" i="1"/>
  <c r="J52" i="1"/>
  <c r="G54" i="1"/>
  <c r="G53" i="1" s="1"/>
  <c r="D55" i="1"/>
  <c r="D54" i="1" s="1"/>
  <c r="D53" i="1" s="1"/>
  <c r="E55" i="1"/>
  <c r="E54" i="1" s="1"/>
  <c r="E53" i="1" s="1"/>
  <c r="F55" i="1"/>
  <c r="F54" i="1" s="1"/>
  <c r="F53" i="1" s="1"/>
  <c r="G55" i="1"/>
  <c r="H55" i="1"/>
  <c r="H54" i="1" s="1"/>
  <c r="I55" i="1"/>
  <c r="I54" i="1" s="1"/>
  <c r="I53" i="1" s="1"/>
  <c r="J55" i="1"/>
  <c r="K55" i="1"/>
  <c r="K54" i="1" s="1"/>
  <c r="K53" i="1" s="1"/>
  <c r="J56" i="1"/>
  <c r="D57" i="1"/>
  <c r="E57" i="1"/>
  <c r="F57" i="1"/>
  <c r="G57" i="1"/>
  <c r="H57" i="1"/>
  <c r="I57" i="1"/>
  <c r="J57" i="1" s="1"/>
  <c r="K57" i="1"/>
  <c r="J58" i="1"/>
  <c r="J59" i="1"/>
  <c r="J60" i="1"/>
  <c r="J61" i="1"/>
  <c r="J62" i="1"/>
  <c r="J63" i="1"/>
  <c r="J64" i="1"/>
  <c r="J65" i="1"/>
  <c r="H53" i="1" l="1"/>
  <c r="J53" i="1" s="1"/>
  <c r="J54" i="1"/>
  <c r="G21" i="1"/>
  <c r="I11" i="1"/>
  <c r="E21" i="1"/>
  <c r="G11" i="1"/>
  <c r="K11" i="1"/>
  <c r="D21" i="1"/>
  <c r="D11" i="1" s="1"/>
  <c r="F11" i="1"/>
  <c r="F21" i="1"/>
  <c r="J13" i="1"/>
  <c r="H12" i="1"/>
  <c r="H45" i="1"/>
  <c r="J45" i="1" s="1"/>
  <c r="J46" i="1"/>
  <c r="E11" i="1"/>
  <c r="J30" i="1"/>
  <c r="H18" i="1"/>
  <c r="J18" i="1" s="1"/>
  <c r="H22" i="1"/>
  <c r="J12" i="1" l="1"/>
  <c r="J22" i="1"/>
  <c r="H21" i="1"/>
  <c r="J21" i="1" s="1"/>
  <c r="H11" i="1" l="1"/>
  <c r="J11" i="1" s="1"/>
</calcChain>
</file>

<file path=xl/sharedStrings.xml><?xml version="1.0" encoding="utf-8"?>
<sst xmlns="http://schemas.openxmlformats.org/spreadsheetml/2006/main" count="190" uniqueCount="190">
  <si>
    <t>JUDETUL  VASLUI</t>
  </si>
  <si>
    <t>PRIMARIA DRANCENI</t>
  </si>
  <si>
    <t>CUI3394333</t>
  </si>
  <si>
    <t xml:space="preserve"> Anexa 13</t>
  </si>
  <si>
    <t>Cont de executie - Cheltuieli - Bugetul local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</si>
  <si>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</si>
  <si>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</si>
  <si>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</si>
  <si>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</si>
  <si>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</si>
  <si>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</si>
  <si>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</si>
  <si>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</si>
  <si>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</si>
  <si>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</si>
  <si>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</si>
  <si>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</si>
  <si>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</si>
  <si>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</si>
  <si>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</si>
  <si>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</si>
  <si>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</si>
  <si>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</si>
  <si>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</si>
  <si>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</si>
  <si>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</si>
  <si>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</si>
  <si>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</si>
  <si>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</si>
  <si>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</si>
  <si>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</si>
  <si>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</si>
  <si>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</si>
  <si>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</si>
  <si>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</si>
  <si>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</si>
  <si>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</si>
  <si>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</si>
  <si>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</si>
  <si>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</si>
  <si>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</si>
  <si>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</si>
  <si>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</si>
  <si>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</si>
  <si>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</si>
  <si>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</si>
  <si>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</si>
  <si>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</si>
  <si>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</si>
  <si>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</si>
  <si>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</si>
  <si>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</si>
  <si>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</si>
  <si>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</si>
  <si>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</si>
  <si>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</si>
  <si>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</si>
  <si>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</si>
  <si>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</si>
  <si>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</si>
  <si>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</si>
  <si>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</si>
  <si>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</si>
  <si>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</si>
  <si>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</si>
  <si>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</si>
  <si>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</si>
  <si>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</si>
  <si>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</si>
  <si>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</si>
  <si>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</si>
  <si>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</si>
  <si>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</si>
  <si>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</si>
  <si>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</si>
  <si>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</si>
  <si>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</si>
  <si>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</si>
  <si>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</si>
  <si>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</si>
  <si>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</si>
  <si>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</si>
  <si>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</si>
  <si>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</si>
  <si>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</si>
  <si>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</si>
  <si>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</si>
  <si>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</si>
  <si>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</si>
  <si>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</si>
  <si>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</si>
  <si>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</si>
  <si>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</si>
  <si>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</si>
  <si>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</si>
  <si>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</si>
  <si>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</si>
  <si>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</si>
  <si>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</si>
  <si>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</si>
  <si>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</si>
  <si>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</si>
  <si>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</si>
  <si>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</si>
  <si>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75</t>
  </si>
  <si>
    <t>Ajutoare pentru locuinte</t>
  </si>
  <si>
    <t>68.02.10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</si>
  <si>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</si>
  <si>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</si>
  <si>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</si>
  <si>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</si>
  <si>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</si>
  <si>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</si>
  <si>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</si>
  <si>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</si>
  <si>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</si>
  <si>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</si>
  <si>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</si>
  <si>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</si>
  <si>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</si>
  <si>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</si>
  <si>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</si>
  <si>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</si>
  <si>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</si>
  <si>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</si>
  <si>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</si>
  <si>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</si>
  <si>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</si>
  <si>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</si>
  <si>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</si>
  <si>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</si>
  <si>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</si>
  <si>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</si>
  <si>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</si>
  <si>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</si>
  <si>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</si>
  <si>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</si>
  <si>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</si>
  <si>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</si>
  <si>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</si>
  <si>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</si>
  <si>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</si>
  <si>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</si>
  <si>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</si>
  <si>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</si>
  <si>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</si>
  <si>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</si>
  <si>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</si>
  <si>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</si>
  <si>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</si>
  <si>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</si>
  <si>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</si>
  <si>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</si>
  <si>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</si>
  <si>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</si>
  <si>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</si>
  <si>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</si>
  <si>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</si>
  <si>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</si>
  <si>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</si>
  <si>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</si>
  <si>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131</t>
  </si>
  <si>
    <t>Turism</t>
  </si>
  <si>
    <t>87.02.04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</si>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</sst>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D12+D18+D21+D45+D53</f>
        <v>24504280</v>
      </c>
      <c r="E11" s="11">
        <f>E12+E18+E21+E45+E53</f>
        <v>24504280</v>
      </c>
      <c r="F11" s="11">
        <f>F12+F18+F21+F45+F53</f>
        <v>16683915</v>
      </c>
      <c r="G11" s="11">
        <f>G12+G18+G21+G45+G53</f>
        <v>16619675</v>
      </c>
      <c r="H11" s="11">
        <f>H12+H18+H21+H45+H53</f>
        <v>16619675</v>
      </c>
      <c r="I11" s="11">
        <f>I12+I18+I21+I45+I53</f>
        <v>3760222</v>
      </c>
      <c r="J11" s="11">
        <f>H11-I11</f>
        <v>12859453</v>
      </c>
      <c r="K11" s="11">
        <f>K12+K18+K21+K45+K53</f>
        <v>3308646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1907440</v>
      </c>
      <c r="E12" s="11">
        <f>E13+E16</f>
        <v>1907440</v>
      </c>
      <c r="F12" s="11">
        <f>F13+F16</f>
        <v>1272000</v>
      </c>
      <c r="G12" s="11">
        <f>G13+G16</f>
        <v>1212000</v>
      </c>
      <c r="H12" s="11">
        <f>H13+H16</f>
        <v>1212000</v>
      </c>
      <c r="I12" s="11">
        <f>I13+I16</f>
        <v>821044</v>
      </c>
      <c r="J12" s="11">
        <f>H12-I12</f>
        <v>390956</v>
      </c>
      <c r="K12" s="11">
        <f>K13+K16</f>
        <v>897021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1901440</v>
      </c>
      <c r="E13" s="11">
        <f>E14</f>
        <v>1901440</v>
      </c>
      <c r="F13" s="11">
        <f>F14</f>
        <v>1267500</v>
      </c>
      <c r="G13" s="11">
        <f>G14</f>
        <v>1207500</v>
      </c>
      <c r="H13" s="11">
        <f>H14</f>
        <v>1207500</v>
      </c>
      <c r="I13" s="11">
        <f>I14</f>
        <v>818144</v>
      </c>
      <c r="J13" s="11">
        <f>H13-I13</f>
        <v>389356</v>
      </c>
      <c r="K13" s="11">
        <f>K14</f>
        <v>894121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1901440</v>
      </c>
      <c r="E14" s="11">
        <f>E15</f>
        <v>1901440</v>
      </c>
      <c r="F14" s="11">
        <f>F15</f>
        <v>1267500</v>
      </c>
      <c r="G14" s="11">
        <f>G15</f>
        <v>1207500</v>
      </c>
      <c r="H14" s="11">
        <f>H15</f>
        <v>1207500</v>
      </c>
      <c r="I14" s="11">
        <f>I15</f>
        <v>818144</v>
      </c>
      <c r="J14" s="11">
        <f>H14-I14</f>
        <v>389356</v>
      </c>
      <c r="K14" s="11">
        <f>K15</f>
        <v>894121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1901440</v>
      </c>
      <c r="E15" s="11">
        <v>1901440</v>
      </c>
      <c r="F15" s="11">
        <v>1267500</v>
      </c>
      <c r="G15" s="11">
        <v>1207500</v>
      </c>
      <c r="H15" s="11">
        <v>1207500</v>
      </c>
      <c r="I15" s="11">
        <v>818144</v>
      </c>
      <c r="J15" s="11">
        <f>H15-I15</f>
        <v>389356</v>
      </c>
      <c r="K15" s="11">
        <v>894121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</f>
        <v>6000</v>
      </c>
      <c r="E16" s="11">
        <f>E17</f>
        <v>6000</v>
      </c>
      <c r="F16" s="11">
        <f>F17</f>
        <v>4500</v>
      </c>
      <c r="G16" s="11">
        <f>G17</f>
        <v>4500</v>
      </c>
      <c r="H16" s="11">
        <f>H17</f>
        <v>4500</v>
      </c>
      <c r="I16" s="11">
        <f>I17</f>
        <v>2900</v>
      </c>
      <c r="J16" s="11">
        <f>H16-I16</f>
        <v>1600</v>
      </c>
      <c r="K16" s="11">
        <f>K17</f>
        <v>2900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6000</v>
      </c>
      <c r="E17" s="11">
        <v>6000</v>
      </c>
      <c r="F17" s="11">
        <v>4500</v>
      </c>
      <c r="G17" s="11">
        <v>4500</v>
      </c>
      <c r="H17" s="11">
        <v>4500</v>
      </c>
      <c r="I17" s="11">
        <v>2900</v>
      </c>
      <c r="J17" s="11">
        <f>H17-I17</f>
        <v>1600</v>
      </c>
      <c r="K17" s="11">
        <v>2900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64000</v>
      </c>
      <c r="E18" s="11">
        <f>+E19</f>
        <v>64000</v>
      </c>
      <c r="F18" s="11">
        <f>+F19</f>
        <v>48000</v>
      </c>
      <c r="G18" s="11">
        <f>+G19</f>
        <v>48000</v>
      </c>
      <c r="H18" s="11">
        <f>+H19</f>
        <v>48000</v>
      </c>
      <c r="I18" s="11">
        <f>+I19</f>
        <v>28180</v>
      </c>
      <c r="J18" s="11">
        <f>H18-I18</f>
        <v>19820</v>
      </c>
      <c r="K18" s="11">
        <f>+K19</f>
        <v>62845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64000</v>
      </c>
      <c r="E19" s="11">
        <f>+E20</f>
        <v>64000</v>
      </c>
      <c r="F19" s="11">
        <f>+F20</f>
        <v>48000</v>
      </c>
      <c r="G19" s="11">
        <f>+G20</f>
        <v>48000</v>
      </c>
      <c r="H19" s="11">
        <f>+H20</f>
        <v>48000</v>
      </c>
      <c r="I19" s="11">
        <f>+I20</f>
        <v>28180</v>
      </c>
      <c r="J19" s="11">
        <f>H19-I19</f>
        <v>19820</v>
      </c>
      <c r="K19" s="11">
        <f>+K20</f>
        <v>62845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64000</v>
      </c>
      <c r="E20" s="11">
        <v>64000</v>
      </c>
      <c r="F20" s="11">
        <v>48000</v>
      </c>
      <c r="G20" s="11">
        <v>48000</v>
      </c>
      <c r="H20" s="11">
        <v>48000</v>
      </c>
      <c r="I20" s="11">
        <v>28180</v>
      </c>
      <c r="J20" s="11">
        <f>H20-I20</f>
        <v>19820</v>
      </c>
      <c r="K20" s="11">
        <v>62845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D22+D29+D32+D38</f>
        <v>9102840</v>
      </c>
      <c r="E21" s="11">
        <f>E22+E29+E32+E38</f>
        <v>9102840</v>
      </c>
      <c r="F21" s="11">
        <f>F22+F29+F32+F38</f>
        <v>6213915</v>
      </c>
      <c r="G21" s="11">
        <f>G22+G29+G32+G38</f>
        <v>6209675</v>
      </c>
      <c r="H21" s="11">
        <f>H22+H29+H32+H38</f>
        <v>6209675</v>
      </c>
      <c r="I21" s="11">
        <f>I22+I29+I32+I38</f>
        <v>2407725</v>
      </c>
      <c r="J21" s="11">
        <f>H21-I21</f>
        <v>3801950</v>
      </c>
      <c r="K21" s="11">
        <f>K22+K29+K32+K38</f>
        <v>2167193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D23+D26+D28</f>
        <v>7336440</v>
      </c>
      <c r="E22" s="11">
        <f>E23+E26+E28</f>
        <v>7336440</v>
      </c>
      <c r="F22" s="11">
        <f>F23+F26+F28</f>
        <v>4801050</v>
      </c>
      <c r="G22" s="11">
        <f>G23+G26+G28</f>
        <v>4796810</v>
      </c>
      <c r="H22" s="11">
        <f>H23+H26+H28</f>
        <v>4796810</v>
      </c>
      <c r="I22" s="11">
        <f>I23+I26+I28</f>
        <v>1419856</v>
      </c>
      <c r="J22" s="11">
        <f>H22-I22</f>
        <v>3376954</v>
      </c>
      <c r="K22" s="11">
        <f>K23+K26+K28</f>
        <v>1371734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D24+D25</f>
        <v>836000</v>
      </c>
      <c r="E23" s="11">
        <f>E24+E25</f>
        <v>836000</v>
      </c>
      <c r="F23" s="11">
        <f>F24+F25</f>
        <v>632430</v>
      </c>
      <c r="G23" s="11">
        <f>G24+G25</f>
        <v>632430</v>
      </c>
      <c r="H23" s="11">
        <f>H24+H25</f>
        <v>632430</v>
      </c>
      <c r="I23" s="11">
        <f>I24+I25</f>
        <v>602217</v>
      </c>
      <c r="J23" s="11">
        <f>H23-I23</f>
        <v>30213</v>
      </c>
      <c r="K23" s="11">
        <f>K24+K25</f>
        <v>651379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240000</v>
      </c>
      <c r="E24" s="11">
        <v>240000</v>
      </c>
      <c r="F24" s="11">
        <v>188530</v>
      </c>
      <c r="G24" s="11">
        <v>188530</v>
      </c>
      <c r="H24" s="11">
        <v>188530</v>
      </c>
      <c r="I24" s="11">
        <v>172810</v>
      </c>
      <c r="J24" s="11">
        <f>H24-I24</f>
        <v>15720</v>
      </c>
      <c r="K24" s="11">
        <v>175338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596000</v>
      </c>
      <c r="E25" s="11">
        <v>596000</v>
      </c>
      <c r="F25" s="11">
        <v>443900</v>
      </c>
      <c r="G25" s="11">
        <v>443900</v>
      </c>
      <c r="H25" s="11">
        <v>443900</v>
      </c>
      <c r="I25" s="11">
        <v>429407</v>
      </c>
      <c r="J25" s="11">
        <f>H25-I25</f>
        <v>14493</v>
      </c>
      <c r="K25" s="11">
        <v>476041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D27</f>
        <v>1087440</v>
      </c>
      <c r="E26" s="11">
        <f>E27</f>
        <v>1087440</v>
      </c>
      <c r="F26" s="11">
        <f>F27</f>
        <v>855620</v>
      </c>
      <c r="G26" s="11">
        <f>G27</f>
        <v>851380</v>
      </c>
      <c r="H26" s="11">
        <f>H27</f>
        <v>851380</v>
      </c>
      <c r="I26" s="11">
        <f>I27</f>
        <v>745339</v>
      </c>
      <c r="J26" s="11">
        <f>H26-I26</f>
        <v>106041</v>
      </c>
      <c r="K26" s="11">
        <f>K27</f>
        <v>700355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1087440</v>
      </c>
      <c r="E27" s="11">
        <v>1087440</v>
      </c>
      <c r="F27" s="11">
        <v>855620</v>
      </c>
      <c r="G27" s="11">
        <v>851380</v>
      </c>
      <c r="H27" s="11">
        <v>851380</v>
      </c>
      <c r="I27" s="11">
        <v>745339</v>
      </c>
      <c r="J27" s="11">
        <f>H27-I27</f>
        <v>106041</v>
      </c>
      <c r="K27" s="11">
        <v>700355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5413000</v>
      </c>
      <c r="E28" s="11">
        <v>5413000</v>
      </c>
      <c r="F28" s="11">
        <v>3313000</v>
      </c>
      <c r="G28" s="11">
        <v>3313000</v>
      </c>
      <c r="H28" s="11">
        <v>3313000</v>
      </c>
      <c r="I28" s="11">
        <v>72300</v>
      </c>
      <c r="J28" s="11">
        <f>H28-I28</f>
        <v>3240700</v>
      </c>
      <c r="K28" s="11">
        <v>20000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f>+D30</f>
        <v>70900</v>
      </c>
      <c r="E29" s="11">
        <f>+E30</f>
        <v>70900</v>
      </c>
      <c r="F29" s="11">
        <f>+F30</f>
        <v>61600</v>
      </c>
      <c r="G29" s="11">
        <f>+G30</f>
        <v>61600</v>
      </c>
      <c r="H29" s="11">
        <f>+H30</f>
        <v>61600</v>
      </c>
      <c r="I29" s="11">
        <f>+I30</f>
        <v>29584</v>
      </c>
      <c r="J29" s="11">
        <f>H29-I29</f>
        <v>32016</v>
      </c>
      <c r="K29" s="11">
        <f>+K30</f>
        <v>30266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</f>
        <v>70900</v>
      </c>
      <c r="E30" s="11">
        <f>E31</f>
        <v>70900</v>
      </c>
      <c r="F30" s="11">
        <f>F31</f>
        <v>61600</v>
      </c>
      <c r="G30" s="11">
        <f>G31</f>
        <v>61600</v>
      </c>
      <c r="H30" s="11">
        <f>H31</f>
        <v>61600</v>
      </c>
      <c r="I30" s="11">
        <f>I31</f>
        <v>29584</v>
      </c>
      <c r="J30" s="11">
        <f>H30-I30</f>
        <v>32016</v>
      </c>
      <c r="K30" s="11">
        <f>K31</f>
        <v>30266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70900</v>
      </c>
      <c r="E31" s="11">
        <v>70900</v>
      </c>
      <c r="F31" s="11">
        <v>61600</v>
      </c>
      <c r="G31" s="11">
        <v>61600</v>
      </c>
      <c r="H31" s="11">
        <v>61600</v>
      </c>
      <c r="I31" s="11">
        <v>29584</v>
      </c>
      <c r="J31" s="11">
        <f>H31-I31</f>
        <v>32016</v>
      </c>
      <c r="K31" s="11">
        <v>30266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f>D33+D36+D37</f>
        <v>643000</v>
      </c>
      <c r="E32" s="11">
        <f>E33+E36+E37</f>
        <v>643000</v>
      </c>
      <c r="F32" s="11">
        <f>F33+F36+F37</f>
        <v>621600</v>
      </c>
      <c r="G32" s="11">
        <f>G33+G36+G37</f>
        <v>621600</v>
      </c>
      <c r="H32" s="11">
        <f>H33+H36+H37</f>
        <v>621600</v>
      </c>
      <c r="I32" s="11">
        <f>I33+I36+I37</f>
        <v>303326</v>
      </c>
      <c r="J32" s="11">
        <f>H32-I32</f>
        <v>318274</v>
      </c>
      <c r="K32" s="11">
        <f>K33+K36+K37</f>
        <v>103125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D34+D35</f>
        <v>158000</v>
      </c>
      <c r="E33" s="11">
        <f>E34+E35</f>
        <v>158000</v>
      </c>
      <c r="F33" s="11">
        <f>F34+F35</f>
        <v>136600</v>
      </c>
      <c r="G33" s="11">
        <f>G34+G35</f>
        <v>136600</v>
      </c>
      <c r="H33" s="11">
        <f>H34+H35</f>
        <v>136600</v>
      </c>
      <c r="I33" s="11">
        <f>I34+I35</f>
        <v>79316</v>
      </c>
      <c r="J33" s="11">
        <f>H33-I33</f>
        <v>57284</v>
      </c>
      <c r="K33" s="11">
        <f>K34+K35</f>
        <v>85853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v>70000</v>
      </c>
      <c r="E34" s="11">
        <v>70000</v>
      </c>
      <c r="F34" s="11">
        <v>58600</v>
      </c>
      <c r="G34" s="11">
        <v>58600</v>
      </c>
      <c r="H34" s="11">
        <v>58600</v>
      </c>
      <c r="I34" s="11">
        <v>47815</v>
      </c>
      <c r="J34" s="11">
        <f>H34-I34</f>
        <v>10785</v>
      </c>
      <c r="K34" s="11">
        <v>48688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88000</v>
      </c>
      <c r="E35" s="11">
        <v>88000</v>
      </c>
      <c r="F35" s="11">
        <v>78000</v>
      </c>
      <c r="G35" s="11">
        <v>78000</v>
      </c>
      <c r="H35" s="11">
        <v>78000</v>
      </c>
      <c r="I35" s="11">
        <v>31501</v>
      </c>
      <c r="J35" s="11">
        <f>H35-I35</f>
        <v>46499</v>
      </c>
      <c r="K35" s="11">
        <v>37165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445000</v>
      </c>
      <c r="E36" s="11">
        <v>445000</v>
      </c>
      <c r="F36" s="11">
        <v>445000</v>
      </c>
      <c r="G36" s="11">
        <v>445000</v>
      </c>
      <c r="H36" s="11">
        <v>445000</v>
      </c>
      <c r="I36" s="11">
        <v>206738</v>
      </c>
      <c r="J36" s="11">
        <f>H36-I36</f>
        <v>238262</v>
      </c>
      <c r="K36" s="11">
        <v>0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v>40000</v>
      </c>
      <c r="E37" s="11">
        <v>40000</v>
      </c>
      <c r="F37" s="11">
        <v>40000</v>
      </c>
      <c r="G37" s="11">
        <v>40000</v>
      </c>
      <c r="H37" s="11">
        <v>40000</v>
      </c>
      <c r="I37" s="11">
        <v>17272</v>
      </c>
      <c r="J37" s="11">
        <f>H37-I37</f>
        <v>22728</v>
      </c>
      <c r="K37" s="11">
        <v>17272</v>
      </c>
    </row>
    <row r="38" spans="1:11" s="6" customFormat="1" ht="33" x14ac:dyDescent="0.25">
      <c r="A38" s="10" t="s">
        <v>101</v>
      </c>
      <c r="B38" s="10" t="s">
        <v>102</v>
      </c>
      <c r="C38" s="10" t="s">
        <v>103</v>
      </c>
      <c r="D38" s="11">
        <f>+D39+D40+D41+D43</f>
        <v>1052500</v>
      </c>
      <c r="E38" s="11">
        <f>+E39+E40+E41+E43</f>
        <v>1052500</v>
      </c>
      <c r="F38" s="11">
        <f>+F39+F40+F41+F43</f>
        <v>729665</v>
      </c>
      <c r="G38" s="11">
        <f>+G39+G40+G41+G43</f>
        <v>729665</v>
      </c>
      <c r="H38" s="11">
        <f>+H39+H40+H41+H43</f>
        <v>729665</v>
      </c>
      <c r="I38" s="11">
        <f>+I39+I40+I41+I43</f>
        <v>654959</v>
      </c>
      <c r="J38" s="11">
        <f>H38-I38</f>
        <v>74706</v>
      </c>
      <c r="K38" s="11">
        <f>+K39+K40+K41+K43</f>
        <v>662068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23000</v>
      </c>
      <c r="E39" s="11">
        <v>23000</v>
      </c>
      <c r="F39" s="11">
        <v>0</v>
      </c>
      <c r="G39" s="11">
        <v>0</v>
      </c>
      <c r="H39" s="11">
        <v>0</v>
      </c>
      <c r="I39" s="11">
        <v>0</v>
      </c>
      <c r="J39" s="11">
        <f>H39-I39</f>
        <v>0</v>
      </c>
      <c r="K39" s="11">
        <v>0</v>
      </c>
    </row>
    <row r="40" spans="1:11" s="6" customFormat="1" x14ac:dyDescent="0.25">
      <c r="A40" s="10" t="s">
        <v>107</v>
      </c>
      <c r="B40" s="10" t="s">
        <v>108</v>
      </c>
      <c r="C40" s="10" t="s">
        <v>109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f>H40-I40</f>
        <v>0</v>
      </c>
      <c r="K40" s="11">
        <v>1582</v>
      </c>
    </row>
    <row r="41" spans="1:11" s="6" customFormat="1" ht="22.5" x14ac:dyDescent="0.25">
      <c r="A41" s="10" t="s">
        <v>110</v>
      </c>
      <c r="B41" s="10" t="s">
        <v>111</v>
      </c>
      <c r="C41" s="10" t="s">
        <v>112</v>
      </c>
      <c r="D41" s="11">
        <f>D42</f>
        <v>50000</v>
      </c>
      <c r="E41" s="11">
        <f>E42</f>
        <v>50000</v>
      </c>
      <c r="F41" s="11">
        <f>F42</f>
        <v>7500</v>
      </c>
      <c r="G41" s="11">
        <f>G42</f>
        <v>7500</v>
      </c>
      <c r="H41" s="11">
        <f>H42</f>
        <v>7500</v>
      </c>
      <c r="I41" s="11">
        <f>I42</f>
        <v>6764</v>
      </c>
      <c r="J41" s="11">
        <f>H41-I41</f>
        <v>736</v>
      </c>
      <c r="K41" s="11">
        <f>K42</f>
        <v>6764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50000</v>
      </c>
      <c r="E42" s="11">
        <v>50000</v>
      </c>
      <c r="F42" s="11">
        <v>7500</v>
      </c>
      <c r="G42" s="11">
        <v>7500</v>
      </c>
      <c r="H42" s="11">
        <v>7500</v>
      </c>
      <c r="I42" s="11">
        <v>6764</v>
      </c>
      <c r="J42" s="11">
        <f>H42-I42</f>
        <v>736</v>
      </c>
      <c r="K42" s="11">
        <v>6764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D44</f>
        <v>979500</v>
      </c>
      <c r="E43" s="11">
        <f>E44</f>
        <v>979500</v>
      </c>
      <c r="F43" s="11">
        <f>F44</f>
        <v>722165</v>
      </c>
      <c r="G43" s="11">
        <f>G44</f>
        <v>722165</v>
      </c>
      <c r="H43" s="11">
        <f>H44</f>
        <v>722165</v>
      </c>
      <c r="I43" s="11">
        <f>I44</f>
        <v>648195</v>
      </c>
      <c r="J43" s="11">
        <f>H43-I43</f>
        <v>73970</v>
      </c>
      <c r="K43" s="11">
        <f>K44</f>
        <v>653722</v>
      </c>
    </row>
    <row r="44" spans="1:11" s="6" customFormat="1" x14ac:dyDescent="0.25">
      <c r="A44" s="10" t="s">
        <v>119</v>
      </c>
      <c r="B44" s="10" t="s">
        <v>120</v>
      </c>
      <c r="C44" s="10" t="s">
        <v>121</v>
      </c>
      <c r="D44" s="11">
        <v>979500</v>
      </c>
      <c r="E44" s="11">
        <v>979500</v>
      </c>
      <c r="F44" s="11">
        <v>722165</v>
      </c>
      <c r="G44" s="11">
        <v>722165</v>
      </c>
      <c r="H44" s="11">
        <v>722165</v>
      </c>
      <c r="I44" s="11">
        <v>648195</v>
      </c>
      <c r="J44" s="11">
        <f>H44-I44</f>
        <v>73970</v>
      </c>
      <c r="K44" s="11">
        <v>653722</v>
      </c>
    </row>
    <row r="45" spans="1:11" s="6" customFormat="1" ht="33" x14ac:dyDescent="0.25">
      <c r="A45" s="10" t="s">
        <v>122</v>
      </c>
      <c r="B45" s="10" t="s">
        <v>123</v>
      </c>
      <c r="C45" s="10" t="s">
        <v>124</v>
      </c>
      <c r="D45" s="11">
        <f>D46+D51</f>
        <v>5675000</v>
      </c>
      <c r="E45" s="11">
        <f>E46+E51</f>
        <v>5675000</v>
      </c>
      <c r="F45" s="11">
        <f>F46+F51</f>
        <v>3815000</v>
      </c>
      <c r="G45" s="11">
        <f>G46+G51</f>
        <v>3815000</v>
      </c>
      <c r="H45" s="11">
        <f>H46+H51</f>
        <v>3815000</v>
      </c>
      <c r="I45" s="11">
        <f>I46+I51</f>
        <v>320243</v>
      </c>
      <c r="J45" s="11">
        <f>H45-I45</f>
        <v>3494757</v>
      </c>
      <c r="K45" s="11">
        <f>K46+K51</f>
        <v>147848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f>+D47+D49+D50</f>
        <v>5655000</v>
      </c>
      <c r="E46" s="11">
        <f>+E47+E49+E50</f>
        <v>5655000</v>
      </c>
      <c r="F46" s="11">
        <f>+F47+F49+F50</f>
        <v>3800000</v>
      </c>
      <c r="G46" s="11">
        <f>+G47+G49+G50</f>
        <v>3800000</v>
      </c>
      <c r="H46" s="11">
        <f>+H47+H49+H50</f>
        <v>3800000</v>
      </c>
      <c r="I46" s="11">
        <f>+I47+I49+I50</f>
        <v>320243</v>
      </c>
      <c r="J46" s="11">
        <f>H46-I46</f>
        <v>3479757</v>
      </c>
      <c r="K46" s="11">
        <f>+K47+K49+K50</f>
        <v>146433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f>D48</f>
        <v>1065000</v>
      </c>
      <c r="E47" s="11">
        <f>E48</f>
        <v>1065000</v>
      </c>
      <c r="F47" s="11">
        <f>F48</f>
        <v>730000</v>
      </c>
      <c r="G47" s="11">
        <f>G48</f>
        <v>730000</v>
      </c>
      <c r="H47" s="11">
        <f>H48</f>
        <v>730000</v>
      </c>
      <c r="I47" s="11">
        <f>I48</f>
        <v>89003</v>
      </c>
      <c r="J47" s="11">
        <f>H47-I47</f>
        <v>640997</v>
      </c>
      <c r="K47" s="11">
        <f>K48</f>
        <v>40382</v>
      </c>
    </row>
    <row r="48" spans="1:11" s="6" customFormat="1" x14ac:dyDescent="0.25">
      <c r="A48" s="10" t="s">
        <v>131</v>
      </c>
      <c r="B48" s="10" t="s">
        <v>132</v>
      </c>
      <c r="C48" s="10" t="s">
        <v>133</v>
      </c>
      <c r="D48" s="11">
        <v>1065000</v>
      </c>
      <c r="E48" s="11">
        <v>1065000</v>
      </c>
      <c r="F48" s="11">
        <v>730000</v>
      </c>
      <c r="G48" s="11">
        <v>730000</v>
      </c>
      <c r="H48" s="11">
        <v>730000</v>
      </c>
      <c r="I48" s="11">
        <v>89003</v>
      </c>
      <c r="J48" s="11">
        <f>H48-I48</f>
        <v>640997</v>
      </c>
      <c r="K48" s="11">
        <v>40382</v>
      </c>
    </row>
    <row r="49" spans="1:11" s="6" customFormat="1" x14ac:dyDescent="0.25">
      <c r="A49" s="10" t="s">
        <v>134</v>
      </c>
      <c r="B49" s="10" t="s">
        <v>135</v>
      </c>
      <c r="C49" s="10" t="s">
        <v>136</v>
      </c>
      <c r="D49" s="11">
        <v>4300000</v>
      </c>
      <c r="E49" s="11">
        <v>4300000</v>
      </c>
      <c r="F49" s="11">
        <v>2865000</v>
      </c>
      <c r="G49" s="11">
        <v>2865000</v>
      </c>
      <c r="H49" s="11">
        <v>2865000</v>
      </c>
      <c r="I49" s="11">
        <v>77832</v>
      </c>
      <c r="J49" s="11">
        <f>H49-I49</f>
        <v>2787168</v>
      </c>
      <c r="K49" s="11">
        <v>78060</v>
      </c>
    </row>
    <row r="50" spans="1:11" s="6" customFormat="1" ht="22.5" x14ac:dyDescent="0.25">
      <c r="A50" s="10" t="s">
        <v>137</v>
      </c>
      <c r="B50" s="10" t="s">
        <v>138</v>
      </c>
      <c r="C50" s="10" t="s">
        <v>139</v>
      </c>
      <c r="D50" s="11">
        <v>290000</v>
      </c>
      <c r="E50" s="11">
        <v>290000</v>
      </c>
      <c r="F50" s="11">
        <v>205000</v>
      </c>
      <c r="G50" s="11">
        <v>205000</v>
      </c>
      <c r="H50" s="11">
        <v>205000</v>
      </c>
      <c r="I50" s="11">
        <v>153408</v>
      </c>
      <c r="J50" s="11">
        <f>H50-I50</f>
        <v>51592</v>
      </c>
      <c r="K50" s="11">
        <v>27991</v>
      </c>
    </row>
    <row r="51" spans="1:11" s="6" customFormat="1" ht="22.5" x14ac:dyDescent="0.25">
      <c r="A51" s="10" t="s">
        <v>140</v>
      </c>
      <c r="B51" s="10" t="s">
        <v>141</v>
      </c>
      <c r="C51" s="10" t="s">
        <v>142</v>
      </c>
      <c r="D51" s="11">
        <f>+D52</f>
        <v>20000</v>
      </c>
      <c r="E51" s="11">
        <f>+E52</f>
        <v>20000</v>
      </c>
      <c r="F51" s="11">
        <f>+F52</f>
        <v>15000</v>
      </c>
      <c r="G51" s="11">
        <f>+G52</f>
        <v>15000</v>
      </c>
      <c r="H51" s="11">
        <f>+H52</f>
        <v>15000</v>
      </c>
      <c r="I51" s="11">
        <f>+I52</f>
        <v>0</v>
      </c>
      <c r="J51" s="11">
        <f>H51-I51</f>
        <v>15000</v>
      </c>
      <c r="K51" s="11">
        <f>+K52</f>
        <v>1415</v>
      </c>
    </row>
    <row r="52" spans="1:11" s="6" customFormat="1" x14ac:dyDescent="0.25">
      <c r="A52" s="10" t="s">
        <v>143</v>
      </c>
      <c r="B52" s="10" t="s">
        <v>144</v>
      </c>
      <c r="C52" s="10" t="s">
        <v>145</v>
      </c>
      <c r="D52" s="11">
        <v>20000</v>
      </c>
      <c r="E52" s="11">
        <v>20000</v>
      </c>
      <c r="F52" s="11">
        <v>15000</v>
      </c>
      <c r="G52" s="11">
        <v>15000</v>
      </c>
      <c r="H52" s="11">
        <v>15000</v>
      </c>
      <c r="I52" s="11">
        <v>0</v>
      </c>
      <c r="J52" s="11">
        <f>H52-I52</f>
        <v>15000</v>
      </c>
      <c r="K52" s="11">
        <v>1415</v>
      </c>
    </row>
    <row r="53" spans="1:11" s="6" customFormat="1" ht="22.5" x14ac:dyDescent="0.25">
      <c r="A53" s="10" t="s">
        <v>146</v>
      </c>
      <c r="B53" s="10" t="s">
        <v>147</v>
      </c>
      <c r="C53" s="10" t="s">
        <v>148</v>
      </c>
      <c r="D53" s="11">
        <f>+D54+D57</f>
        <v>7755000</v>
      </c>
      <c r="E53" s="11">
        <f>+E54+E57</f>
        <v>7755000</v>
      </c>
      <c r="F53" s="11">
        <f>+F54+F57</f>
        <v>5335000</v>
      </c>
      <c r="G53" s="11">
        <f>+G54+G57</f>
        <v>5335000</v>
      </c>
      <c r="H53" s="11">
        <f>+H54+H57</f>
        <v>5335000</v>
      </c>
      <c r="I53" s="11">
        <f>+I54+I57</f>
        <v>183030</v>
      </c>
      <c r="J53" s="11">
        <f>H53-I53</f>
        <v>5151970</v>
      </c>
      <c r="K53" s="11">
        <f>+K54+K57</f>
        <v>33739</v>
      </c>
    </row>
    <row r="54" spans="1:11" s="6" customFormat="1" ht="22.5" x14ac:dyDescent="0.25">
      <c r="A54" s="10" t="s">
        <v>149</v>
      </c>
      <c r="B54" s="10" t="s">
        <v>150</v>
      </c>
      <c r="C54" s="10" t="s">
        <v>151</v>
      </c>
      <c r="D54" s="11">
        <f>D55</f>
        <v>7735000</v>
      </c>
      <c r="E54" s="11">
        <f>E55</f>
        <v>7735000</v>
      </c>
      <c r="F54" s="11">
        <f>F55</f>
        <v>5315000</v>
      </c>
      <c r="G54" s="11">
        <f>G55</f>
        <v>5315000</v>
      </c>
      <c r="H54" s="11">
        <f>H55</f>
        <v>5315000</v>
      </c>
      <c r="I54" s="11">
        <f>I55</f>
        <v>178970</v>
      </c>
      <c r="J54" s="11">
        <f>H54-I54</f>
        <v>5136030</v>
      </c>
      <c r="K54" s="11">
        <f>K55</f>
        <v>33739</v>
      </c>
    </row>
    <row r="55" spans="1:11" s="6" customFormat="1" ht="22.5" x14ac:dyDescent="0.25">
      <c r="A55" s="10" t="s">
        <v>152</v>
      </c>
      <c r="B55" s="10" t="s">
        <v>153</v>
      </c>
      <c r="C55" s="10" t="s">
        <v>154</v>
      </c>
      <c r="D55" s="11">
        <f>D56</f>
        <v>7735000</v>
      </c>
      <c r="E55" s="11">
        <f>E56</f>
        <v>7735000</v>
      </c>
      <c r="F55" s="11">
        <f>F56</f>
        <v>5315000</v>
      </c>
      <c r="G55" s="11">
        <f>G56</f>
        <v>5315000</v>
      </c>
      <c r="H55" s="11">
        <f>H56</f>
        <v>5315000</v>
      </c>
      <c r="I55" s="11">
        <f>I56</f>
        <v>178970</v>
      </c>
      <c r="J55" s="11">
        <f>H55-I55</f>
        <v>5136030</v>
      </c>
      <c r="K55" s="11">
        <f>K56</f>
        <v>33739</v>
      </c>
    </row>
    <row r="56" spans="1:11" s="6" customFormat="1" x14ac:dyDescent="0.25">
      <c r="A56" s="10" t="s">
        <v>155</v>
      </c>
      <c r="B56" s="10" t="s">
        <v>156</v>
      </c>
      <c r="C56" s="10" t="s">
        <v>157</v>
      </c>
      <c r="D56" s="11">
        <v>7735000</v>
      </c>
      <c r="E56" s="11">
        <v>7735000</v>
      </c>
      <c r="F56" s="11">
        <v>5315000</v>
      </c>
      <c r="G56" s="11">
        <v>5315000</v>
      </c>
      <c r="H56" s="11">
        <v>5315000</v>
      </c>
      <c r="I56" s="11">
        <v>178970</v>
      </c>
      <c r="J56" s="11">
        <f>H56-I56</f>
        <v>5136030</v>
      </c>
      <c r="K56" s="11">
        <v>33739</v>
      </c>
    </row>
    <row r="57" spans="1:11" s="6" customFormat="1" ht="22.5" x14ac:dyDescent="0.25">
      <c r="A57" s="10" t="s">
        <v>158</v>
      </c>
      <c r="B57" s="10" t="s">
        <v>159</v>
      </c>
      <c r="C57" s="10" t="s">
        <v>160</v>
      </c>
      <c r="D57" s="11">
        <f>+D58</f>
        <v>20000</v>
      </c>
      <c r="E57" s="11">
        <f>+E58</f>
        <v>20000</v>
      </c>
      <c r="F57" s="11">
        <f>+F58</f>
        <v>20000</v>
      </c>
      <c r="G57" s="11">
        <f>+G58</f>
        <v>20000</v>
      </c>
      <c r="H57" s="11">
        <f>+H58</f>
        <v>20000</v>
      </c>
      <c r="I57" s="11">
        <f>+I58</f>
        <v>4060</v>
      </c>
      <c r="J57" s="11">
        <f>H57-I57</f>
        <v>15940</v>
      </c>
      <c r="K57" s="11">
        <f>+K58</f>
        <v>0</v>
      </c>
    </row>
    <row r="58" spans="1:11" s="6" customFormat="1" x14ac:dyDescent="0.25">
      <c r="A58" s="10" t="s">
        <v>161</v>
      </c>
      <c r="B58" s="10" t="s">
        <v>162</v>
      </c>
      <c r="C58" s="10" t="s">
        <v>163</v>
      </c>
      <c r="D58" s="11">
        <v>20000</v>
      </c>
      <c r="E58" s="11">
        <v>20000</v>
      </c>
      <c r="F58" s="11">
        <v>20000</v>
      </c>
      <c r="G58" s="11">
        <v>20000</v>
      </c>
      <c r="H58" s="11">
        <v>20000</v>
      </c>
      <c r="I58" s="11">
        <v>4060</v>
      </c>
      <c r="J58" s="11">
        <f>H58-I58</f>
        <v>15940</v>
      </c>
      <c r="K58" s="11">
        <v>0</v>
      </c>
    </row>
    <row r="59" spans="1:11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-190780</v>
      </c>
      <c r="F59" s="11">
        <v>-190780</v>
      </c>
      <c r="G59" s="11">
        <v>0</v>
      </c>
      <c r="H59" s="11">
        <v>0</v>
      </c>
      <c r="I59" s="11">
        <v>953596</v>
      </c>
      <c r="J59" s="11">
        <f>H59-I59</f>
        <v>-953596</v>
      </c>
      <c r="K59" s="11">
        <v>0</v>
      </c>
    </row>
    <row r="60" spans="1:11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953596</v>
      </c>
      <c r="J60" s="11">
        <f>H60-I60</f>
        <v>-953596</v>
      </c>
      <c r="K60" s="11">
        <v>0</v>
      </c>
    </row>
    <row r="61" spans="1:11" s="6" customFormat="1" x14ac:dyDescent="0.25">
      <c r="A61" s="10" t="s">
        <v>170</v>
      </c>
      <c r="B61" s="10" t="s">
        <v>171</v>
      </c>
      <c r="C61" s="10" t="s">
        <v>172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953594</v>
      </c>
      <c r="J61" s="11">
        <f>H61-I61</f>
        <v>-953594</v>
      </c>
      <c r="K61" s="11">
        <v>0</v>
      </c>
    </row>
    <row r="62" spans="1:11" s="6" customFormat="1" x14ac:dyDescent="0.25">
      <c r="A62" s="10" t="s">
        <v>173</v>
      </c>
      <c r="B62" s="10" t="s">
        <v>174</v>
      </c>
      <c r="C62" s="10" t="s">
        <v>175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2</v>
      </c>
      <c r="J62" s="11">
        <f>H62-I62</f>
        <v>-2</v>
      </c>
      <c r="K62" s="11">
        <v>0</v>
      </c>
    </row>
    <row r="63" spans="1:11" s="6" customFormat="1" x14ac:dyDescent="0.25">
      <c r="A63" s="10" t="s">
        <v>176</v>
      </c>
      <c r="B63" s="10" t="s">
        <v>177</v>
      </c>
      <c r="C63" s="10" t="s">
        <v>178</v>
      </c>
      <c r="D63" s="11">
        <v>0</v>
      </c>
      <c r="E63" s="11">
        <v>-190780</v>
      </c>
      <c r="F63" s="11">
        <v>-190780</v>
      </c>
      <c r="G63" s="11">
        <v>0</v>
      </c>
      <c r="H63" s="11">
        <v>0</v>
      </c>
      <c r="I63" s="11">
        <v>0</v>
      </c>
      <c r="J63" s="11">
        <f>H63-I63</f>
        <v>0</v>
      </c>
      <c r="K63" s="11">
        <v>0</v>
      </c>
    </row>
    <row r="64" spans="1:11" s="6" customFormat="1" x14ac:dyDescent="0.25">
      <c r="A64" s="10" t="s">
        <v>179</v>
      </c>
      <c r="B64" s="10" t="s">
        <v>180</v>
      </c>
      <c r="C64" s="10" t="s">
        <v>181</v>
      </c>
      <c r="D64" s="11">
        <v>0</v>
      </c>
      <c r="E64" s="11">
        <v>-64240</v>
      </c>
      <c r="F64" s="11">
        <v>-64240</v>
      </c>
      <c r="G64" s="11">
        <v>0</v>
      </c>
      <c r="H64" s="11">
        <v>0</v>
      </c>
      <c r="I64" s="11">
        <v>0</v>
      </c>
      <c r="J64" s="11">
        <f>H64-I64</f>
        <v>0</v>
      </c>
      <c r="K64" s="11">
        <v>0</v>
      </c>
    </row>
    <row r="65" spans="1:12" s="6" customFormat="1" x14ac:dyDescent="0.25">
      <c r="A65" s="10" t="s">
        <v>182</v>
      </c>
      <c r="B65" s="10" t="s">
        <v>183</v>
      </c>
      <c r="C65" s="10" t="s">
        <v>184</v>
      </c>
      <c r="D65" s="11">
        <v>0</v>
      </c>
      <c r="E65" s="11">
        <v>-126540</v>
      </c>
      <c r="F65" s="11">
        <v>-126540</v>
      </c>
      <c r="G65" s="11">
        <v>0</v>
      </c>
      <c r="H65" s="11">
        <v>0</v>
      </c>
      <c r="I65" s="11">
        <v>0</v>
      </c>
      <c r="J65" s="11">
        <f>H65-I65</f>
        <v>0</v>
      </c>
      <c r="K65" s="11"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185</v>
      </c>
      <c r="B67" s="13"/>
      <c r="C67" s="13"/>
      <c r="D67" s="13"/>
      <c r="E67" s="13" t="s">
        <v>187</v>
      </c>
      <c r="F67" s="13"/>
      <c r="G67" s="13"/>
      <c r="H67" s="13"/>
      <c r="I67" s="13" t="s">
        <v>188</v>
      </c>
      <c r="J67" s="13"/>
      <c r="K67" s="13"/>
      <c r="L67" s="13"/>
    </row>
    <row r="68" spans="1:12" x14ac:dyDescent="0.25">
      <c r="A68" s="3" t="s">
        <v>186</v>
      </c>
      <c r="B68" s="3"/>
      <c r="C68" s="3"/>
      <c r="D68" s="3"/>
      <c r="E68" s="3"/>
      <c r="F68" s="3"/>
      <c r="G68" s="3"/>
      <c r="H68" s="3"/>
      <c r="I68" s="3" t="s">
        <v>189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H8:H9"/>
    <mergeCell ref="I8:I9"/>
    <mergeCell ref="J8:J9"/>
    <mergeCell ref="K8:K9"/>
    <mergeCell ref="A67:D67"/>
    <mergeCell ref="A68:D68"/>
    <mergeCell ref="E67:H67"/>
    <mergeCell ref="E68:H68"/>
    <mergeCell ref="I67:L67"/>
    <mergeCell ref="I68:L6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2017-11-12T09:02:00Z</dcterms:created>
  <dcterms:modified xsi:type="dcterms:W3CDTF">2017-11-12T09:02:02Z</dcterms:modified>
</cp:coreProperties>
</file>