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9A5F580D-16FD-46C3-8F8F-F960795B80EE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3" l="1"/>
  <c r="J13" i="3" s="1"/>
  <c r="J12" i="3" s="1"/>
  <c r="J11" i="3" s="1"/>
  <c r="D15" i="3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16" i="2"/>
  <c r="D15" i="2" s="1"/>
  <c r="E16" i="2"/>
  <c r="G16" i="2"/>
  <c r="F16" i="2" s="1"/>
  <c r="H16" i="2"/>
  <c r="H15" i="2" s="1"/>
  <c r="H14" i="2" s="1"/>
  <c r="I16" i="2"/>
  <c r="J16" i="2"/>
  <c r="J15" i="2" s="1"/>
  <c r="K16" i="2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3" i="2"/>
  <c r="D22" i="2" s="1"/>
  <c r="E23" i="2"/>
  <c r="E22" i="2" s="1"/>
  <c r="G23" i="2"/>
  <c r="F23" i="2" s="1"/>
  <c r="H23" i="2"/>
  <c r="H22" i="2" s="1"/>
  <c r="I23" i="2"/>
  <c r="I22" i="2" s="1"/>
  <c r="J23" i="2"/>
  <c r="J22" i="2" s="1"/>
  <c r="K23" i="2"/>
  <c r="F24" i="2"/>
  <c r="K24" i="2" s="1"/>
  <c r="D27" i="2"/>
  <c r="D26" i="2" s="1"/>
  <c r="D25" i="2" s="1"/>
  <c r="E27" i="2"/>
  <c r="G27" i="2"/>
  <c r="G26" i="2" s="1"/>
  <c r="H27" i="2"/>
  <c r="F27" i="2" s="1"/>
  <c r="I27" i="2"/>
  <c r="I26" i="2" s="1"/>
  <c r="I25" i="2" s="1"/>
  <c r="J27" i="2"/>
  <c r="J26" i="2" s="1"/>
  <c r="J25" i="2" s="1"/>
  <c r="F28" i="2"/>
  <c r="K28" i="2"/>
  <c r="F29" i="2"/>
  <c r="K29" i="2" s="1"/>
  <c r="D30" i="2"/>
  <c r="E30" i="2"/>
  <c r="E26" i="2" s="1"/>
  <c r="E25" i="2" s="1"/>
  <c r="G30" i="2"/>
  <c r="H30" i="2"/>
  <c r="F30" i="2" s="1"/>
  <c r="I30" i="2"/>
  <c r="J30" i="2"/>
  <c r="F31" i="2"/>
  <c r="K31" i="2"/>
  <c r="F32" i="2"/>
  <c r="K32" i="2" s="1"/>
  <c r="F33" i="2"/>
  <c r="K33" i="2"/>
  <c r="D35" i="2"/>
  <c r="D34" i="2" s="1"/>
  <c r="E35" i="2"/>
  <c r="G35" i="2"/>
  <c r="F35" i="2" s="1"/>
  <c r="H35" i="2"/>
  <c r="I35" i="2"/>
  <c r="J35" i="2"/>
  <c r="K35" i="2"/>
  <c r="F36" i="2"/>
  <c r="K36" i="2" s="1"/>
  <c r="F37" i="2"/>
  <c r="K37" i="2"/>
  <c r="F38" i="2"/>
  <c r="K38" i="2" s="1"/>
  <c r="E39" i="2"/>
  <c r="I39" i="2"/>
  <c r="D40" i="2"/>
  <c r="D39" i="2" s="1"/>
  <c r="E40" i="2"/>
  <c r="G40" i="2"/>
  <c r="G39" i="2" s="1"/>
  <c r="H40" i="2"/>
  <c r="F40" i="2" s="1"/>
  <c r="K40" i="2" s="1"/>
  <c r="I40" i="2"/>
  <c r="J40" i="2"/>
  <c r="J39" i="2" s="1"/>
  <c r="F41" i="2"/>
  <c r="K41" i="2"/>
  <c r="F42" i="2"/>
  <c r="K42" i="2" s="1"/>
  <c r="F43" i="2"/>
  <c r="K43" i="2"/>
  <c r="F44" i="2"/>
  <c r="K44" i="2" s="1"/>
  <c r="D46" i="2"/>
  <c r="D45" i="2" s="1"/>
  <c r="E46" i="2"/>
  <c r="E45" i="2" s="1"/>
  <c r="G46" i="2"/>
  <c r="G45" i="2" s="1"/>
  <c r="H46" i="2"/>
  <c r="F46" i="2" s="1"/>
  <c r="I46" i="2"/>
  <c r="I45" i="2" s="1"/>
  <c r="J46" i="2"/>
  <c r="J45" i="2" s="1"/>
  <c r="F47" i="2"/>
  <c r="K47" i="2"/>
  <c r="D51" i="2"/>
  <c r="D50" i="2" s="1"/>
  <c r="D49" i="2" s="1"/>
  <c r="E51" i="2"/>
  <c r="E50" i="2" s="1"/>
  <c r="E49" i="2" s="1"/>
  <c r="G51" i="2"/>
  <c r="F51" i="2" s="1"/>
  <c r="H51" i="2"/>
  <c r="H50" i="2" s="1"/>
  <c r="H49" i="2" s="1"/>
  <c r="I51" i="2"/>
  <c r="I50" i="2" s="1"/>
  <c r="I49" i="2" s="1"/>
  <c r="J51" i="2"/>
  <c r="J50" i="2" s="1"/>
  <c r="J49" i="2" s="1"/>
  <c r="K51" i="2"/>
  <c r="F52" i="2"/>
  <c r="K52" i="2" s="1"/>
  <c r="D54" i="2"/>
  <c r="D53" i="2" s="1"/>
  <c r="E54" i="2"/>
  <c r="E53" i="2" s="1"/>
  <c r="G54" i="2"/>
  <c r="H54" i="2"/>
  <c r="F54" i="2" s="1"/>
  <c r="I54" i="2"/>
  <c r="I53" i="2" s="1"/>
  <c r="J54" i="2"/>
  <c r="J53" i="2" s="1"/>
  <c r="F55" i="2"/>
  <c r="K55" i="2"/>
  <c r="D57" i="2"/>
  <c r="D56" i="2" s="1"/>
  <c r="E57" i="2"/>
  <c r="E56" i="2" s="1"/>
  <c r="G57" i="2"/>
  <c r="F57" i="2" s="1"/>
  <c r="H57" i="2"/>
  <c r="H56" i="2" s="1"/>
  <c r="I57" i="2"/>
  <c r="I56" i="2" s="1"/>
  <c r="J57" i="2"/>
  <c r="J56" i="2" s="1"/>
  <c r="K57" i="2"/>
  <c r="F58" i="2"/>
  <c r="K58" i="2" s="1"/>
  <c r="D59" i="2"/>
  <c r="E59" i="2"/>
  <c r="G59" i="2"/>
  <c r="H59" i="2"/>
  <c r="F59" i="2" s="1"/>
  <c r="K59" i="2" s="1"/>
  <c r="I59" i="2"/>
  <c r="J59" i="2"/>
  <c r="F60" i="2"/>
  <c r="K60" i="2"/>
  <c r="D61" i="2"/>
  <c r="E61" i="2"/>
  <c r="G61" i="2"/>
  <c r="F61" i="2" s="1"/>
  <c r="H61" i="2"/>
  <c r="I61" i="2"/>
  <c r="J61" i="2"/>
  <c r="K61" i="2"/>
  <c r="F62" i="2"/>
  <c r="K62" i="2" s="1"/>
  <c r="I64" i="2"/>
  <c r="I63" i="2" s="1"/>
  <c r="D65" i="2"/>
  <c r="D64" i="2" s="1"/>
  <c r="D63" i="2" s="1"/>
  <c r="E65" i="2"/>
  <c r="G65" i="2"/>
  <c r="G64" i="2" s="1"/>
  <c r="H65" i="2"/>
  <c r="F65" i="2" s="1"/>
  <c r="K65" i="2" s="1"/>
  <c r="I65" i="2"/>
  <c r="J65" i="2"/>
  <c r="J64" i="2" s="1"/>
  <c r="J63" i="2" s="1"/>
  <c r="F66" i="2"/>
  <c r="K66" i="2"/>
  <c r="F67" i="2"/>
  <c r="K67" i="2" s="1"/>
  <c r="D68" i="2"/>
  <c r="E68" i="2"/>
  <c r="E64" i="2" s="1"/>
  <c r="E63" i="2" s="1"/>
  <c r="G68" i="2"/>
  <c r="H68" i="2"/>
  <c r="F68" i="2" s="1"/>
  <c r="I68" i="2"/>
  <c r="J68" i="2"/>
  <c r="F69" i="2"/>
  <c r="K69" i="2"/>
  <c r="D17" i="1"/>
  <c r="D16" i="1" s="1"/>
  <c r="E17" i="1"/>
  <c r="E16" i="1" s="1"/>
  <c r="G17" i="1"/>
  <c r="F17" i="1" s="1"/>
  <c r="K17" i="1" s="1"/>
  <c r="H17" i="1"/>
  <c r="H16" i="1" s="1"/>
  <c r="H15" i="1" s="1"/>
  <c r="I17" i="1"/>
  <c r="I16" i="1" s="1"/>
  <c r="J17" i="1"/>
  <c r="J16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F22" i="1"/>
  <c r="K22" i="1"/>
  <c r="D24" i="1"/>
  <c r="D23" i="1" s="1"/>
  <c r="E24" i="1"/>
  <c r="E23" i="1" s="1"/>
  <c r="G24" i="1"/>
  <c r="F24" i="1" s="1"/>
  <c r="K24" i="1" s="1"/>
  <c r="H24" i="1"/>
  <c r="H23" i="1" s="1"/>
  <c r="I24" i="1"/>
  <c r="I23" i="1" s="1"/>
  <c r="J24" i="1"/>
  <c r="J23" i="1" s="1"/>
  <c r="F25" i="1"/>
  <c r="K25" i="1" s="1"/>
  <c r="D28" i="1"/>
  <c r="D27" i="1" s="1"/>
  <c r="D26" i="1" s="1"/>
  <c r="E28" i="1"/>
  <c r="E27" i="1" s="1"/>
  <c r="E26" i="1" s="1"/>
  <c r="F28" i="1"/>
  <c r="K28" i="1" s="1"/>
  <c r="G28" i="1"/>
  <c r="G27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/>
  <c r="F30" i="1"/>
  <c r="K30" i="1" s="1"/>
  <c r="D31" i="1"/>
  <c r="E31" i="1"/>
  <c r="F31" i="1"/>
  <c r="K31" i="1" s="1"/>
  <c r="G31" i="1"/>
  <c r="H31" i="1"/>
  <c r="I31" i="1"/>
  <c r="J31" i="1"/>
  <c r="F32" i="1"/>
  <c r="K32" i="1"/>
  <c r="F33" i="1"/>
  <c r="K33" i="1" s="1"/>
  <c r="F34" i="1"/>
  <c r="K34" i="1"/>
  <c r="D36" i="1"/>
  <c r="E36" i="1"/>
  <c r="G36" i="1"/>
  <c r="F36" i="1" s="1"/>
  <c r="K36" i="1" s="1"/>
  <c r="H36" i="1"/>
  <c r="H35" i="1" s="1"/>
  <c r="I36" i="1"/>
  <c r="J36" i="1"/>
  <c r="J35" i="1" s="1"/>
  <c r="F37" i="1"/>
  <c r="K37" i="1" s="1"/>
  <c r="F38" i="1"/>
  <c r="K38" i="1"/>
  <c r="F39" i="1"/>
  <c r="K39" i="1" s="1"/>
  <c r="D41" i="1"/>
  <c r="D40" i="1" s="1"/>
  <c r="E41" i="1"/>
  <c r="E40" i="1" s="1"/>
  <c r="F41" i="1"/>
  <c r="K41" i="1" s="1"/>
  <c r="G41" i="1"/>
  <c r="G40" i="1" s="1"/>
  <c r="H41" i="1"/>
  <c r="H40" i="1" s="1"/>
  <c r="I41" i="1"/>
  <c r="I40" i="1" s="1"/>
  <c r="J41" i="1"/>
  <c r="J40" i="1" s="1"/>
  <c r="F42" i="1"/>
  <c r="K42" i="1"/>
  <c r="F43" i="1"/>
  <c r="K43" i="1" s="1"/>
  <c r="F44" i="1"/>
  <c r="K44" i="1"/>
  <c r="F45" i="1"/>
  <c r="K45" i="1" s="1"/>
  <c r="D47" i="1"/>
  <c r="D46" i="1" s="1"/>
  <c r="E47" i="1"/>
  <c r="E46" i="1" s="1"/>
  <c r="F47" i="1"/>
  <c r="K47" i="1" s="1"/>
  <c r="G47" i="1"/>
  <c r="G46" i="1" s="1"/>
  <c r="H47" i="1"/>
  <c r="H46" i="1" s="1"/>
  <c r="I47" i="1"/>
  <c r="I46" i="1" s="1"/>
  <c r="J47" i="1"/>
  <c r="J46" i="1" s="1"/>
  <c r="F48" i="1"/>
  <c r="K48" i="1"/>
  <c r="D52" i="1"/>
  <c r="D51" i="1" s="1"/>
  <c r="D50" i="1" s="1"/>
  <c r="E52" i="1"/>
  <c r="E51" i="1" s="1"/>
  <c r="E50" i="1" s="1"/>
  <c r="G52" i="1"/>
  <c r="F52" i="1" s="1"/>
  <c r="K52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 s="1"/>
  <c r="D55" i="1"/>
  <c r="D54" i="1" s="1"/>
  <c r="E55" i="1"/>
  <c r="F55" i="1"/>
  <c r="K55" i="1" s="1"/>
  <c r="G55" i="1"/>
  <c r="H55" i="1"/>
  <c r="I55" i="1"/>
  <c r="J55" i="1"/>
  <c r="F56" i="1"/>
  <c r="K56" i="1"/>
  <c r="D58" i="1"/>
  <c r="D57" i="1" s="1"/>
  <c r="E58" i="1"/>
  <c r="E57" i="1" s="1"/>
  <c r="G58" i="1"/>
  <c r="F58" i="1" s="1"/>
  <c r="K58" i="1" s="1"/>
  <c r="H58" i="1"/>
  <c r="H57" i="1" s="1"/>
  <c r="I58" i="1"/>
  <c r="I57" i="1" s="1"/>
  <c r="J58" i="1"/>
  <c r="J57" i="1" s="1"/>
  <c r="F59" i="1"/>
  <c r="K59" i="1" s="1"/>
  <c r="D60" i="1"/>
  <c r="E60" i="1"/>
  <c r="F60" i="1"/>
  <c r="K60" i="1" s="1"/>
  <c r="G60" i="1"/>
  <c r="H60" i="1"/>
  <c r="I60" i="1"/>
  <c r="J60" i="1"/>
  <c r="F61" i="1"/>
  <c r="K61" i="1"/>
  <c r="F62" i="1"/>
  <c r="K62" i="1" s="1"/>
  <c r="F63" i="1"/>
  <c r="K63" i="1"/>
  <c r="D65" i="1"/>
  <c r="D64" i="1" s="1"/>
  <c r="E65" i="1"/>
  <c r="E64" i="1" s="1"/>
  <c r="G65" i="1"/>
  <c r="F65" i="1" s="1"/>
  <c r="K65" i="1" s="1"/>
  <c r="H65" i="1"/>
  <c r="H64" i="1" s="1"/>
  <c r="I65" i="1"/>
  <c r="I64" i="1" s="1"/>
  <c r="J65" i="1"/>
  <c r="J64" i="1" s="1"/>
  <c r="F66" i="1"/>
  <c r="K66" i="1" s="1"/>
  <c r="D69" i="1"/>
  <c r="D68" i="1" s="1"/>
  <c r="D67" i="1" s="1"/>
  <c r="E69" i="1"/>
  <c r="E68" i="1" s="1"/>
  <c r="E67" i="1" s="1"/>
  <c r="F69" i="1"/>
  <c r="K69" i="1" s="1"/>
  <c r="G69" i="1"/>
  <c r="G68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/>
  <c r="F71" i="1"/>
  <c r="K71" i="1" s="1"/>
  <c r="F72" i="1"/>
  <c r="K72" i="1"/>
  <c r="F73" i="1"/>
  <c r="K73" i="1" s="1"/>
  <c r="D74" i="1"/>
  <c r="E74" i="1"/>
  <c r="F74" i="1"/>
  <c r="K74" i="1" s="1"/>
  <c r="G74" i="1"/>
  <c r="H74" i="1"/>
  <c r="I74" i="1"/>
  <c r="J74" i="1"/>
  <c r="F75" i="1"/>
  <c r="K75" i="1"/>
  <c r="H11" i="3" l="1"/>
  <c r="F21" i="3"/>
  <c r="K21" i="3" s="1"/>
  <c r="G20" i="3"/>
  <c r="F20" i="3" s="1"/>
  <c r="K20" i="3" s="1"/>
  <c r="E11" i="3"/>
  <c r="I11" i="3"/>
  <c r="D11" i="3"/>
  <c r="G14" i="3"/>
  <c r="F22" i="3"/>
  <c r="K22" i="3" s="1"/>
  <c r="G17" i="3"/>
  <c r="F17" i="3" s="1"/>
  <c r="K17" i="3" s="1"/>
  <c r="I34" i="2"/>
  <c r="G25" i="2"/>
  <c r="G22" i="2"/>
  <c r="F22" i="2" s="1"/>
  <c r="K22" i="2" s="1"/>
  <c r="G63" i="2"/>
  <c r="F63" i="2" s="1"/>
  <c r="K63" i="2" s="1"/>
  <c r="G56" i="2"/>
  <c r="F56" i="2" s="1"/>
  <c r="K56" i="2" s="1"/>
  <c r="G50" i="2"/>
  <c r="F39" i="2"/>
  <c r="K39" i="2" s="1"/>
  <c r="H34" i="2"/>
  <c r="G15" i="2"/>
  <c r="K54" i="2"/>
  <c r="J48" i="2"/>
  <c r="E48" i="2"/>
  <c r="K46" i="2"/>
  <c r="G34" i="2"/>
  <c r="K30" i="2"/>
  <c r="J14" i="2"/>
  <c r="J13" i="2" s="1"/>
  <c r="J12" i="2" s="1"/>
  <c r="J11" i="2" s="1"/>
  <c r="E15" i="2"/>
  <c r="E14" i="2" s="1"/>
  <c r="K68" i="2"/>
  <c r="G53" i="2"/>
  <c r="I48" i="2"/>
  <c r="D48" i="2"/>
  <c r="F45" i="2"/>
  <c r="K45" i="2" s="1"/>
  <c r="J34" i="2"/>
  <c r="E34" i="2"/>
  <c r="K27" i="2"/>
  <c r="I15" i="2"/>
  <c r="I14" i="2" s="1"/>
  <c r="I13" i="2" s="1"/>
  <c r="D14" i="2"/>
  <c r="D13" i="2" s="1"/>
  <c r="D12" i="2" s="1"/>
  <c r="D11" i="2" s="1"/>
  <c r="H53" i="2"/>
  <c r="H48" i="2" s="1"/>
  <c r="H45" i="2"/>
  <c r="H39" i="2"/>
  <c r="H64" i="2"/>
  <c r="H63" i="2" s="1"/>
  <c r="H26" i="2"/>
  <c r="H25" i="2" s="1"/>
  <c r="H13" i="2" s="1"/>
  <c r="H12" i="2" s="1"/>
  <c r="H11" i="2" s="1"/>
  <c r="H54" i="1"/>
  <c r="H14" i="1"/>
  <c r="F46" i="1"/>
  <c r="K46" i="1" s="1"/>
  <c r="G67" i="1"/>
  <c r="F67" i="1" s="1"/>
  <c r="K67" i="1" s="1"/>
  <c r="F68" i="1"/>
  <c r="K68" i="1" s="1"/>
  <c r="J54" i="1"/>
  <c r="J49" i="1"/>
  <c r="F40" i="1"/>
  <c r="K40" i="1" s="1"/>
  <c r="E35" i="1"/>
  <c r="G26" i="1"/>
  <c r="F26" i="1" s="1"/>
  <c r="K26" i="1" s="1"/>
  <c r="F27" i="1"/>
  <c r="K27" i="1" s="1"/>
  <c r="J15" i="1"/>
  <c r="J14" i="1" s="1"/>
  <c r="E15" i="1"/>
  <c r="E14" i="1" s="1"/>
  <c r="H49" i="1"/>
  <c r="I54" i="1"/>
  <c r="E54" i="1"/>
  <c r="E49" i="1" s="1"/>
  <c r="I49" i="1"/>
  <c r="D49" i="1"/>
  <c r="I35" i="1"/>
  <c r="D35" i="1"/>
  <c r="I15" i="1"/>
  <c r="I14" i="1" s="1"/>
  <c r="I13" i="1" s="1"/>
  <c r="D15" i="1"/>
  <c r="D14" i="1" s="1"/>
  <c r="D13" i="1" s="1"/>
  <c r="G64" i="1"/>
  <c r="F64" i="1" s="1"/>
  <c r="K64" i="1" s="1"/>
  <c r="G51" i="1"/>
  <c r="G35" i="1"/>
  <c r="F35" i="1" s="1"/>
  <c r="K35" i="1" s="1"/>
  <c r="G23" i="1"/>
  <c r="F23" i="1" s="1"/>
  <c r="K23" i="1" s="1"/>
  <c r="G16" i="1"/>
  <c r="G57" i="1"/>
  <c r="F57" i="1" s="1"/>
  <c r="K57" i="1" s="1"/>
  <c r="F14" i="3" l="1"/>
  <c r="K14" i="3" s="1"/>
  <c r="G13" i="3"/>
  <c r="F25" i="2"/>
  <c r="K25" i="2" s="1"/>
  <c r="F53" i="2"/>
  <c r="K53" i="2" s="1"/>
  <c r="F26" i="2"/>
  <c r="K26" i="2" s="1"/>
  <c r="F64" i="2"/>
  <c r="K64" i="2" s="1"/>
  <c r="I12" i="2"/>
  <c r="I11" i="2" s="1"/>
  <c r="F34" i="2"/>
  <c r="K34" i="2" s="1"/>
  <c r="F50" i="2"/>
  <c r="K50" i="2" s="1"/>
  <c r="G49" i="2"/>
  <c r="E13" i="2"/>
  <c r="E12" i="2" s="1"/>
  <c r="E11" i="2" s="1"/>
  <c r="F15" i="2"/>
  <c r="K15" i="2" s="1"/>
  <c r="G14" i="2"/>
  <c r="I11" i="1"/>
  <c r="I12" i="1"/>
  <c r="G54" i="1"/>
  <c r="F54" i="1" s="1"/>
  <c r="K54" i="1" s="1"/>
  <c r="F51" i="1"/>
  <c r="K51" i="1" s="1"/>
  <c r="G50" i="1"/>
  <c r="H13" i="1"/>
  <c r="D11" i="1"/>
  <c r="D12" i="1"/>
  <c r="E13" i="1"/>
  <c r="J13" i="1"/>
  <c r="F16" i="1"/>
  <c r="K16" i="1" s="1"/>
  <c r="G15" i="1"/>
  <c r="F13" i="3" l="1"/>
  <c r="K13" i="3" s="1"/>
  <c r="G12" i="3"/>
  <c r="F49" i="2"/>
  <c r="K49" i="2" s="1"/>
  <c r="G48" i="2"/>
  <c r="F48" i="2" s="1"/>
  <c r="K48" i="2" s="1"/>
  <c r="F14" i="2"/>
  <c r="K14" i="2" s="1"/>
  <c r="G13" i="2"/>
  <c r="F15" i="1"/>
  <c r="K15" i="1" s="1"/>
  <c r="G14" i="1"/>
  <c r="J11" i="1"/>
  <c r="J12" i="1"/>
  <c r="H11" i="1"/>
  <c r="H12" i="1"/>
  <c r="E11" i="1"/>
  <c r="E12" i="1"/>
  <c r="F50" i="1"/>
  <c r="K50" i="1" s="1"/>
  <c r="G49" i="1"/>
  <c r="F49" i="1" s="1"/>
  <c r="K49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<sst xmlns="http://schemas.openxmlformats.org/spreadsheetml/2006/main" count="483" uniqueCount="251">
  <si>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</si>
  <si>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</si>
  <si>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</si>
  <si>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</si>
  <si>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</si>
  <si>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</si>
  <si>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</si>
  <si>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</si>
  <si>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</si>
  <si>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</si>
  <si>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</si>
  <si>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</si>
  <si>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</si>
  <si>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</si>
  <si>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</si>
  <si>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</si>
  <si>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</si>
  <si>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</si>
  <si>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</si>
  <si>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</si>
  <si>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</si>
  <si>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</si>
  <si>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</si>
  <si>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</si>
  <si>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</si>
  <si>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</si>
  <si>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</si>
  <si>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</si>
  <si>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</si>
  <si>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</si>
  <si>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</si>
  <si>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</si>
  <si>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</si>
  <si>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</si>
  <si>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</si>
  <si>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</si>
  <si>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</si>
  <si>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</si>
  <si>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</si>
  <si>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</si>
  <si>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</si>
  <si>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</si>
  <si>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</si>
  <si>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</si>
  <si>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</si>
  <si>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</si>
  <si>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</si>
  <si>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</si>
  <si>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</si>
  <si>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</si>
  <si>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</si>
  <si>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</si>
  <si>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</si>
  <si>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</si>
  <si>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</si>
  <si>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18</t>
  </si>
  <si>
    <t>A1.3.  ALTE IMPOZITE  PE VENIT, PROFIT SI CASTIGURI DIN CAPITAL (cod 05.02)</t>
  </si>
  <si>
    <t>00.07</t>
  </si>
  <si>
    <t>19</t>
  </si>
  <si>
    <t>Alte impozite pe venit, profit si castiguri din capital (cod 05.02.50)</t>
  </si>
  <si>
    <t>05.02</t>
  </si>
  <si>
    <t>20</t>
  </si>
  <si>
    <t xml:space="preserve"> Alte impozite pe venit, profit si castiguri din capital </t>
  </si>
  <si>
    <t>05.02.50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</si>
  <si>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</si>
  <si>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</si>
  <si>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</si>
  <si>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</si>
  <si>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</si>
  <si>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</si>
  <si>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</si>
  <si>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</si>
  <si>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</si>
  <si>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</si>
  <si>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</si>
  <si>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</si>
  <si>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</si>
  <si>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</si>
  <si>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</si>
  <si>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</si>
  <si>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</si>
  <si>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</si>
  <si>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</si>
  <si>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</si>
  <si>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</si>
  <si>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</si>
  <si>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</si>
  <si>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</si>
  <si>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</si>
  <si>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</si>
  <si>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</si>
  <si>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</si>
  <si>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</si>
  <si>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</si>
  <si>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</si>
  <si>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</si>
  <si>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</si>
  <si>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</si>
  <si>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</si>
  <si>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</si>
  <si>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</si>
  <si>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</si>
  <si>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</si>
  <si>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</si>
  <si>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</si>
  <si>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</si>
  <si>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</si>
  <si>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</si>
  <si>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</si>
  <si>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</si>
  <si>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</si>
  <si>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</si>
  <si>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</si>
  <si>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</si>
  <si>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</si>
  <si>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</si>
  <si>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</si>
  <si>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</si>
  <si>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</si>
  <si>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</si>
  <si>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</si>
  <si>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</si>
  <si>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</si>
  <si>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</si>
  <si>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</si>
  <si>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</si>
  <si>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</si>
  <si>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</si>
  <si>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</si>
  <si>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</si>
  <si>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</si>
  <si>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</si>
  <si>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</si>
  <si>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</si>
  <si>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</si>
  <si>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</si>
  <si>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</si>
  <si>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</si>
  <si>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</si>
  <si>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</si>
  <si>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</si>
  <si>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</si>
  <si>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</si>
  <si>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</si>
  <si>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</si>
  <si>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</si>
  <si>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</si>
  <si>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</si>
  <si>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</si>
  <si>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</si>
  <si>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</si>
  <si>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</si>
  <si>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</si>
  <si>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</si>
  <si>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</si>
  <si>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</si>
  <si>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</si>
  <si>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</si>
  <si>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</si>
  <si>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</si>
  <si>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</si>
  <si>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</si>
  <si>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</si>
  <si>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</si>
  <si>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</si>
  <si>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</si>
  <si>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</si>
  <si>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</si>
  <si>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</si>
  <si>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98</t>
  </si>
  <si>
    <t>Venituri din recuperarea cheltuielilor efectuate în cursul procesului de executare silită</t>
  </si>
  <si>
    <t>36.02.14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</si>
  <si>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</si>
  <si>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</si>
  <si>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</si>
  <si>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</si>
  <si>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</si>
  <si>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</si>
  <si>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</si>
  <si>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</si>
  <si>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</si>
  <si>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</si>
  <si>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</si>
  <si>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</si>
  <si>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</si>
  <si>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</si>
  <si>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</si>
  <si>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</si>
  <si>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</si>
  <si>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</si>
  <si>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</si>
  <si>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</si>
  <si>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</si>
  <si>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</si>
  <si>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</si>
  <si>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</si>
  <si>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</si>
  <si>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</si>
  <si>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</si>
  <si>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</si>
  <si>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</si>
  <si>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</si>
  <si>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</si>
  <si>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</si>
  <si>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</si>
  <si>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</si>
  <si>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</si>
  <si>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</si>
  <si>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</si>
  <si>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</si>
  <si>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</si>
  <si>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</si>
  <si>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</si>
  <si>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</si>
  <si>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</si>
  <si>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MURARASU MIHAI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</si>
  <si>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</si>
  <si>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</si>
  <si>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</si>
  <si>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</si>
  <si>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</si>
  <si>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</si>
  <si>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17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</si>
  <si>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</si>
  <si>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</si>
  <si>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</si>
  <si>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</si>
  <si>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</si>
  <si>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</si>
  <si>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</si>
  <si>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</si>
  <si>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</si>
  <si>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</si>
  <si>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</si>
  <si>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</si>
  <si>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95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</si>
  <si>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</si>
  <si>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</si>
  <si>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</si>
  <si>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</si>
  <si>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</si>
  <si>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</si>
  <si>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</si>
  <si>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</si>
  <si>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</si>
  <si>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</si>
  <si>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</si>
  <si>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</si>
  <si>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</si>
  <si>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30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</si>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</sst>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D13+D64+D67</f>
        <v>11133913</v>
      </c>
      <c r="E11" s="11">
        <f>E13+E64+E67</f>
        <v>7634810</v>
      </c>
      <c r="F11" s="11">
        <f>G11+H11</f>
        <v>19224925</v>
      </c>
      <c r="G11" s="11">
        <f>G13+G64+G67</f>
        <v>11854061</v>
      </c>
      <c r="H11" s="11">
        <f>H13+H64+H67</f>
        <v>7370864</v>
      </c>
      <c r="I11" s="11">
        <f>I13+I64+I67</f>
        <v>6097203</v>
      </c>
      <c r="J11" s="11">
        <f>J13+J64+J67</f>
        <v>0</v>
      </c>
      <c r="K11" s="11">
        <f>F11-I11-J11</f>
        <v>13127722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D13-D36</f>
        <v>3295952</v>
      </c>
      <c r="E12" s="11">
        <f>E13-E36</f>
        <v>2471002</v>
      </c>
      <c r="F12" s="11">
        <f>G12+H12</f>
        <v>15707745</v>
      </c>
      <c r="G12" s="11">
        <f>G13-G36</f>
        <v>11854061</v>
      </c>
      <c r="H12" s="11">
        <f>H13-H36</f>
        <v>3853684</v>
      </c>
      <c r="I12" s="11">
        <f>I13-I36</f>
        <v>2580023</v>
      </c>
      <c r="J12" s="11">
        <f>J13-J36</f>
        <v>0</v>
      </c>
      <c r="K12" s="11">
        <f>F12-I12-J12</f>
        <v>13127722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D14+D49</f>
        <v>6814952</v>
      </c>
      <c r="E13" s="11">
        <f>E14+E49</f>
        <v>4773002</v>
      </c>
      <c r="F13" s="11">
        <f>G13+H13</f>
        <v>17933745</v>
      </c>
      <c r="G13" s="11">
        <f>G14+G49</f>
        <v>11854061</v>
      </c>
      <c r="H13" s="11">
        <f>H14+H49</f>
        <v>6079684</v>
      </c>
      <c r="I13" s="11">
        <f>I14+I49</f>
        <v>4806023</v>
      </c>
      <c r="J13" s="11">
        <f>J14+J49</f>
        <v>0</v>
      </c>
      <c r="K13" s="11">
        <f>F13-I13-J13</f>
        <v>13127722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D15+D26+D35+D46</f>
        <v>6637452</v>
      </c>
      <c r="E14" s="11">
        <f>E15+E26+E35+E46</f>
        <v>4642502</v>
      </c>
      <c r="F14" s="11">
        <f>G14+H14</f>
        <v>16731707</v>
      </c>
      <c r="G14" s="11">
        <f>G15+G26+G35+G46</f>
        <v>10825152</v>
      </c>
      <c r="H14" s="11">
        <f>H15+H26+H35+H46</f>
        <v>5906555</v>
      </c>
      <c r="I14" s="11">
        <f>I15+I26+I35+I46</f>
        <v>4622716</v>
      </c>
      <c r="J14" s="11">
        <f>J15+J26+J35+J46</f>
        <v>0</v>
      </c>
      <c r="K14" s="11">
        <f>F14-I14-J14</f>
        <v>12108991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+D16+D23</f>
        <v>2343452</v>
      </c>
      <c r="E15" s="11">
        <f>+E16+E23</f>
        <v>1833502</v>
      </c>
      <c r="F15" s="11">
        <f>G15+H15</f>
        <v>1903381</v>
      </c>
      <c r="G15" s="11">
        <f>+G16+G23</f>
        <v>116161</v>
      </c>
      <c r="H15" s="11">
        <f>+H16+H23</f>
        <v>1787220</v>
      </c>
      <c r="I15" s="11">
        <f>+I16+I23</f>
        <v>1773267</v>
      </c>
      <c r="J15" s="11">
        <f>+J16+J23</f>
        <v>0</v>
      </c>
      <c r="K15" s="11">
        <f>F15-I15-J15</f>
        <v>130114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2245000</v>
      </c>
      <c r="E16" s="11">
        <f>E17+E19</f>
        <v>1747000</v>
      </c>
      <c r="F16" s="11">
        <f>G16+H16</f>
        <v>1691119</v>
      </c>
      <c r="G16" s="11">
        <f>G17+G19</f>
        <v>0</v>
      </c>
      <c r="H16" s="11">
        <f>H17+H19</f>
        <v>1691119</v>
      </c>
      <c r="I16" s="11">
        <f>I17+I19</f>
        <v>1691119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6000</v>
      </c>
      <c r="F17" s="11">
        <f>G17+H17</f>
        <v>5902</v>
      </c>
      <c r="G17" s="11">
        <f>+G18</f>
        <v>0</v>
      </c>
      <c r="H17" s="11">
        <f>+H18</f>
        <v>5902</v>
      </c>
      <c r="I17" s="11">
        <f>+I18</f>
        <v>5902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6000</v>
      </c>
      <c r="F18" s="11">
        <f>G18+H18</f>
        <v>5902</v>
      </c>
      <c r="G18" s="11">
        <v>0</v>
      </c>
      <c r="H18" s="11">
        <v>5902</v>
      </c>
      <c r="I18" s="11">
        <v>5902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2239000</v>
      </c>
      <c r="E19" s="11">
        <f>E20+E21+E22</f>
        <v>1741000</v>
      </c>
      <c r="F19" s="11">
        <f>G19+H19</f>
        <v>1685217</v>
      </c>
      <c r="G19" s="11">
        <f>G20+G21+G22</f>
        <v>0</v>
      </c>
      <c r="H19" s="11">
        <f>H20+H21+H22</f>
        <v>1685217</v>
      </c>
      <c r="I19" s="11">
        <f>I20+I21+I22</f>
        <v>1685217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1842000</v>
      </c>
      <c r="E20" s="11">
        <v>1406000</v>
      </c>
      <c r="F20" s="11">
        <f>G20+H20</f>
        <v>1381354</v>
      </c>
      <c r="G20" s="11">
        <v>0</v>
      </c>
      <c r="H20" s="11">
        <v>1381354</v>
      </c>
      <c r="I20" s="11">
        <v>1381354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197000</v>
      </c>
      <c r="E21" s="11">
        <v>135000</v>
      </c>
      <c r="F21" s="11">
        <f>G21+H21</f>
        <v>145615</v>
      </c>
      <c r="G21" s="11">
        <v>0</v>
      </c>
      <c r="H21" s="11">
        <v>145615</v>
      </c>
      <c r="I21" s="11">
        <v>145615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200000</v>
      </c>
      <c r="E22" s="11">
        <v>200000</v>
      </c>
      <c r="F22" s="11">
        <f>G22+H22</f>
        <v>158248</v>
      </c>
      <c r="G22" s="11">
        <v>0</v>
      </c>
      <c r="H22" s="11">
        <v>158248</v>
      </c>
      <c r="I22" s="11">
        <v>158248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98452</v>
      </c>
      <c r="E23" s="11">
        <f>E24</f>
        <v>86502</v>
      </c>
      <c r="F23" s="11">
        <f>G23+H23</f>
        <v>212262</v>
      </c>
      <c r="G23" s="11">
        <f>G24</f>
        <v>116161</v>
      </c>
      <c r="H23" s="11">
        <f>H24</f>
        <v>96101</v>
      </c>
      <c r="I23" s="11">
        <f>I24</f>
        <v>82148</v>
      </c>
      <c r="J23" s="11">
        <f>J24</f>
        <v>0</v>
      </c>
      <c r="K23" s="11">
        <f>F23-I23-J23</f>
        <v>130114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98452</v>
      </c>
      <c r="E24" s="11">
        <f>E25</f>
        <v>86502</v>
      </c>
      <c r="F24" s="11">
        <f>G24+H24</f>
        <v>212262</v>
      </c>
      <c r="G24" s="11">
        <f>G25</f>
        <v>116161</v>
      </c>
      <c r="H24" s="11">
        <f>H25</f>
        <v>96101</v>
      </c>
      <c r="I24" s="11">
        <f>I25</f>
        <v>82148</v>
      </c>
      <c r="J24" s="11">
        <f>J25</f>
        <v>0</v>
      </c>
      <c r="K24" s="11">
        <f>F24-I24-J24</f>
        <v>130114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98452</v>
      </c>
      <c r="E25" s="11">
        <v>86502</v>
      </c>
      <c r="F25" s="11">
        <f>G25+H25</f>
        <v>212262</v>
      </c>
      <c r="G25" s="11">
        <v>116161</v>
      </c>
      <c r="H25" s="11">
        <v>96101</v>
      </c>
      <c r="I25" s="11">
        <v>82148</v>
      </c>
      <c r="J25" s="11">
        <v>0</v>
      </c>
      <c r="K25" s="11">
        <f>F25-I25-J25</f>
        <v>130114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551000</v>
      </c>
      <c r="E26" s="11">
        <f>E27</f>
        <v>356500</v>
      </c>
      <c r="F26" s="11">
        <f>G26+H26</f>
        <v>12052048</v>
      </c>
      <c r="G26" s="11">
        <f>G27</f>
        <v>10493062</v>
      </c>
      <c r="H26" s="11">
        <f>H27</f>
        <v>1558986</v>
      </c>
      <c r="I26" s="11">
        <f>I27</f>
        <v>385873</v>
      </c>
      <c r="J26" s="11">
        <f>J27</f>
        <v>0</v>
      </c>
      <c r="K26" s="11">
        <f>F26-I26-J26</f>
        <v>11666175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</f>
        <v>551000</v>
      </c>
      <c r="E27" s="11">
        <f>E28+E31</f>
        <v>356500</v>
      </c>
      <c r="F27" s="11">
        <f>G27+H27</f>
        <v>12052048</v>
      </c>
      <c r="G27" s="11">
        <f>G28+G31</f>
        <v>10493062</v>
      </c>
      <c r="H27" s="11">
        <f>H28+H31</f>
        <v>1558986</v>
      </c>
      <c r="I27" s="11">
        <f>I28+I31</f>
        <v>385873</v>
      </c>
      <c r="J27" s="11">
        <f>J28+J31</f>
        <v>0</v>
      </c>
      <c r="K27" s="11">
        <f>F27-I27-J27</f>
        <v>11666175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186000</v>
      </c>
      <c r="E28" s="11">
        <f>E29+E30</f>
        <v>91500</v>
      </c>
      <c r="F28" s="11">
        <f>G28+H28</f>
        <v>10041784</v>
      </c>
      <c r="G28" s="11">
        <f>G29+G30</f>
        <v>8978194</v>
      </c>
      <c r="H28" s="11">
        <f>H29+H30</f>
        <v>1063590</v>
      </c>
      <c r="I28" s="11">
        <f>I29+I30</f>
        <v>79727</v>
      </c>
      <c r="J28" s="11">
        <f>J29+J30</f>
        <v>0</v>
      </c>
      <c r="K28" s="11">
        <f>F28-I28-J28</f>
        <v>9962057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61000</v>
      </c>
      <c r="E29" s="11">
        <v>46000</v>
      </c>
      <c r="F29" s="11">
        <f>G29+H29</f>
        <v>162024</v>
      </c>
      <c r="G29" s="11">
        <v>104334</v>
      </c>
      <c r="H29" s="11">
        <v>57690</v>
      </c>
      <c r="I29" s="11">
        <v>41328</v>
      </c>
      <c r="J29" s="11">
        <v>0</v>
      </c>
      <c r="K29" s="11">
        <f>F29-I29-J29</f>
        <v>120696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125000</v>
      </c>
      <c r="E30" s="11">
        <v>45500</v>
      </c>
      <c r="F30" s="11">
        <f>G30+H30</f>
        <v>9879760</v>
      </c>
      <c r="G30" s="11">
        <v>8873860</v>
      </c>
      <c r="H30" s="11">
        <v>1005900</v>
      </c>
      <c r="I30" s="11">
        <v>38399</v>
      </c>
      <c r="J30" s="11">
        <v>0</v>
      </c>
      <c r="K30" s="11">
        <f>F30-I30-J30</f>
        <v>9841361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365000</v>
      </c>
      <c r="E31" s="11">
        <f>E32+E33+E34</f>
        <v>265000</v>
      </c>
      <c r="F31" s="11">
        <f>G31+H31</f>
        <v>2010264</v>
      </c>
      <c r="G31" s="11">
        <f>G32+G33+G34</f>
        <v>1514868</v>
      </c>
      <c r="H31" s="11">
        <f>H32+H33+H34</f>
        <v>495396</v>
      </c>
      <c r="I31" s="11">
        <f>I32+I33+I34</f>
        <v>306146</v>
      </c>
      <c r="J31" s="11">
        <f>J32+J33+J34</f>
        <v>0</v>
      </c>
      <c r="K31" s="11">
        <f>F31-I31-J31</f>
        <v>1704118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125000</v>
      </c>
      <c r="E32" s="11">
        <v>105000</v>
      </c>
      <c r="F32" s="11">
        <f>G32+H32</f>
        <v>489983</v>
      </c>
      <c r="G32" s="11">
        <v>356132</v>
      </c>
      <c r="H32" s="11">
        <v>133851</v>
      </c>
      <c r="I32" s="11">
        <v>91278</v>
      </c>
      <c r="J32" s="11">
        <v>0</v>
      </c>
      <c r="K32" s="11">
        <f>F32-I32-J32</f>
        <v>398705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30000</v>
      </c>
      <c r="E33" s="11">
        <v>20000</v>
      </c>
      <c r="F33" s="11">
        <f>G33+H33</f>
        <v>47620</v>
      </c>
      <c r="G33" s="11">
        <v>34050</v>
      </c>
      <c r="H33" s="11">
        <v>13570</v>
      </c>
      <c r="I33" s="11">
        <v>10418</v>
      </c>
      <c r="J33" s="11">
        <v>0</v>
      </c>
      <c r="K33" s="11">
        <f>F33-I33-J33</f>
        <v>37202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210000</v>
      </c>
      <c r="E34" s="11">
        <v>140000</v>
      </c>
      <c r="F34" s="11">
        <f>G34+H34</f>
        <v>1472661</v>
      </c>
      <c r="G34" s="11">
        <v>1124686</v>
      </c>
      <c r="H34" s="11">
        <v>347975</v>
      </c>
      <c r="I34" s="11">
        <v>204450</v>
      </c>
      <c r="J34" s="11">
        <v>0</v>
      </c>
      <c r="K34" s="11">
        <f>F34-I34-J34</f>
        <v>1268211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D36+D40</f>
        <v>3733000</v>
      </c>
      <c r="E35" s="11">
        <f>E36+E40</f>
        <v>2445000</v>
      </c>
      <c r="F35" s="11">
        <f>G35+H35</f>
        <v>2772955</v>
      </c>
      <c r="G35" s="11">
        <f>G36+G40</f>
        <v>215929</v>
      </c>
      <c r="H35" s="11">
        <f>H36+H40</f>
        <v>2557026</v>
      </c>
      <c r="I35" s="11">
        <f>I36+I40</f>
        <v>2460557</v>
      </c>
      <c r="J35" s="11">
        <f>J36+J40</f>
        <v>0</v>
      </c>
      <c r="K35" s="11">
        <f>F35-I35-J35</f>
        <v>312398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+D37+D38+D39</f>
        <v>3519000</v>
      </c>
      <c r="E36" s="11">
        <f>+E37+E38+E39</f>
        <v>2302000</v>
      </c>
      <c r="F36" s="11">
        <f>G36+H36</f>
        <v>2226000</v>
      </c>
      <c r="G36" s="11">
        <f>+G37+G38+G39</f>
        <v>0</v>
      </c>
      <c r="H36" s="11">
        <f>+H37+H38+H39</f>
        <v>2226000</v>
      </c>
      <c r="I36" s="11">
        <f>+I37+I38+I39</f>
        <v>2226000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97</v>
      </c>
      <c r="B37" s="10" t="s">
        <v>98</v>
      </c>
      <c r="C37" s="10" t="s">
        <v>99</v>
      </c>
      <c r="D37" s="11">
        <v>1334000</v>
      </c>
      <c r="E37" s="11">
        <v>1002000</v>
      </c>
      <c r="F37" s="11">
        <f>G37+H37</f>
        <v>1002000</v>
      </c>
      <c r="G37" s="11">
        <v>0</v>
      </c>
      <c r="H37" s="11">
        <v>1002000</v>
      </c>
      <c r="I37" s="11">
        <v>1002000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10000</v>
      </c>
      <c r="E38" s="11">
        <v>9000</v>
      </c>
      <c r="F38" s="11">
        <f>G38+H38</f>
        <v>9000</v>
      </c>
      <c r="G38" s="11">
        <v>0</v>
      </c>
      <c r="H38" s="11">
        <v>9000</v>
      </c>
      <c r="I38" s="11">
        <v>9000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2175000</v>
      </c>
      <c r="E39" s="11">
        <v>1291000</v>
      </c>
      <c r="F39" s="11">
        <f>G39+H39</f>
        <v>1215000</v>
      </c>
      <c r="G39" s="11">
        <v>0</v>
      </c>
      <c r="H39" s="11">
        <v>1215000</v>
      </c>
      <c r="I39" s="11">
        <v>1215000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106</v>
      </c>
      <c r="B40" s="10" t="s">
        <v>107</v>
      </c>
      <c r="C40" s="10" t="s">
        <v>108</v>
      </c>
      <c r="D40" s="11">
        <f>D41+D44+D45</f>
        <v>214000</v>
      </c>
      <c r="E40" s="11">
        <f>E41+E44+E45</f>
        <v>143000</v>
      </c>
      <c r="F40" s="11">
        <f>G40+H40</f>
        <v>546955</v>
      </c>
      <c r="G40" s="11">
        <f>G41+G44+G45</f>
        <v>215929</v>
      </c>
      <c r="H40" s="11">
        <f>H41+H44+H45</f>
        <v>331026</v>
      </c>
      <c r="I40" s="11">
        <f>I41+I44+I45</f>
        <v>234557</v>
      </c>
      <c r="J40" s="11">
        <f>J41+J44+J45</f>
        <v>0</v>
      </c>
      <c r="K40" s="11">
        <f>F40-I40-J40</f>
        <v>312398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</f>
        <v>210000</v>
      </c>
      <c r="E41" s="11">
        <f>E42+E43</f>
        <v>140000</v>
      </c>
      <c r="F41" s="11">
        <f>G41+H41</f>
        <v>546916</v>
      </c>
      <c r="G41" s="11">
        <f>G42+G43</f>
        <v>215929</v>
      </c>
      <c r="H41" s="11">
        <f>H42+H43</f>
        <v>330987</v>
      </c>
      <c r="I41" s="11">
        <f>I42+I43</f>
        <v>234518</v>
      </c>
      <c r="J41" s="11">
        <f>J42+J43</f>
        <v>0</v>
      </c>
      <c r="K41" s="11">
        <f>F41-I41-J41</f>
        <v>312398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120000</v>
      </c>
      <c r="E42" s="11">
        <v>80000</v>
      </c>
      <c r="F42" s="11">
        <f>G42+H42</f>
        <v>364690</v>
      </c>
      <c r="G42" s="11">
        <v>171000</v>
      </c>
      <c r="H42" s="11">
        <v>193690</v>
      </c>
      <c r="I42" s="11">
        <v>114449</v>
      </c>
      <c r="J42" s="11">
        <v>0</v>
      </c>
      <c r="K42" s="11">
        <f>F42-I42-J42</f>
        <v>250241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90000</v>
      </c>
      <c r="E43" s="11">
        <v>60000</v>
      </c>
      <c r="F43" s="11">
        <f>G43+H43</f>
        <v>182226</v>
      </c>
      <c r="G43" s="11">
        <v>44929</v>
      </c>
      <c r="H43" s="11">
        <v>137297</v>
      </c>
      <c r="I43" s="11">
        <v>120069</v>
      </c>
      <c r="J43" s="11">
        <v>0</v>
      </c>
      <c r="K43" s="11">
        <f>F43-I43-J43</f>
        <v>62157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2000</v>
      </c>
      <c r="E44" s="11">
        <v>1500</v>
      </c>
      <c r="F44" s="11">
        <f>G44+H44</f>
        <v>5</v>
      </c>
      <c r="G44" s="11">
        <v>0</v>
      </c>
      <c r="H44" s="11">
        <v>5</v>
      </c>
      <c r="I44" s="11">
        <v>5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2000</v>
      </c>
      <c r="E45" s="11">
        <v>1500</v>
      </c>
      <c r="F45" s="11">
        <f>G45+H45</f>
        <v>34</v>
      </c>
      <c r="G45" s="11">
        <v>0</v>
      </c>
      <c r="H45" s="11">
        <v>34</v>
      </c>
      <c r="I45" s="11">
        <v>34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10000</v>
      </c>
      <c r="E46" s="11">
        <f>E47</f>
        <v>7500</v>
      </c>
      <c r="F46" s="11">
        <f>G46+H46</f>
        <v>3323</v>
      </c>
      <c r="G46" s="11">
        <f>G47</f>
        <v>0</v>
      </c>
      <c r="H46" s="11">
        <f>H47</f>
        <v>3323</v>
      </c>
      <c r="I46" s="11">
        <f>I47</f>
        <v>3019</v>
      </c>
      <c r="J46" s="11">
        <f>J47</f>
        <v>0</v>
      </c>
      <c r="K46" s="11">
        <f>F46-I46-J46</f>
        <v>304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10000</v>
      </c>
      <c r="E47" s="11">
        <f>E48</f>
        <v>7500</v>
      </c>
      <c r="F47" s="11">
        <f>G47+H47</f>
        <v>3323</v>
      </c>
      <c r="G47" s="11">
        <f>G48</f>
        <v>0</v>
      </c>
      <c r="H47" s="11">
        <f>H48</f>
        <v>3323</v>
      </c>
      <c r="I47" s="11">
        <f>I48</f>
        <v>3019</v>
      </c>
      <c r="J47" s="11">
        <f>J48</f>
        <v>0</v>
      </c>
      <c r="K47" s="11">
        <f>F47-I47-J47</f>
        <v>304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10000</v>
      </c>
      <c r="E48" s="11">
        <v>7500</v>
      </c>
      <c r="F48" s="11">
        <f>G48+H48</f>
        <v>3323</v>
      </c>
      <c r="G48" s="11">
        <v>0</v>
      </c>
      <c r="H48" s="11">
        <v>3323</v>
      </c>
      <c r="I48" s="11">
        <v>3019</v>
      </c>
      <c r="J48" s="11">
        <v>0</v>
      </c>
      <c r="K48" s="11">
        <f>F48-I48-J48</f>
        <v>304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D50+D54</f>
        <v>177500</v>
      </c>
      <c r="E49" s="11">
        <f>E50+E54</f>
        <v>130500</v>
      </c>
      <c r="F49" s="11">
        <f>G49+H49</f>
        <v>1202038</v>
      </c>
      <c r="G49" s="11">
        <f>G50+G54</f>
        <v>1028909</v>
      </c>
      <c r="H49" s="11">
        <f>H50+H54</f>
        <v>173129</v>
      </c>
      <c r="I49" s="11">
        <f>I50+I54</f>
        <v>183307</v>
      </c>
      <c r="J49" s="11">
        <f>J50+J54</f>
        <v>0</v>
      </c>
      <c r="K49" s="11">
        <f>F49-I49-J49</f>
        <v>1018731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21000</v>
      </c>
      <c r="E50" s="11">
        <f>E51</f>
        <v>14500</v>
      </c>
      <c r="F50" s="11">
        <f>G50+H50</f>
        <v>27150</v>
      </c>
      <c r="G50" s="11">
        <f>G51</f>
        <v>1979</v>
      </c>
      <c r="H50" s="11">
        <f>H51</f>
        <v>25171</v>
      </c>
      <c r="I50" s="11">
        <f>I51</f>
        <v>17989</v>
      </c>
      <c r="J50" s="11">
        <f>J51</f>
        <v>0</v>
      </c>
      <c r="K50" s="11">
        <f>F50-I50-J50</f>
        <v>9161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21000</v>
      </c>
      <c r="E51" s="11">
        <f>+E52</f>
        <v>14500</v>
      </c>
      <c r="F51" s="11">
        <f>G51+H51</f>
        <v>27150</v>
      </c>
      <c r="G51" s="11">
        <f>+G52</f>
        <v>1979</v>
      </c>
      <c r="H51" s="11">
        <f>+H52</f>
        <v>25171</v>
      </c>
      <c r="I51" s="11">
        <f>+I52</f>
        <v>17989</v>
      </c>
      <c r="J51" s="11">
        <f>+J52</f>
        <v>0</v>
      </c>
      <c r="K51" s="11">
        <f>F51-I51-J51</f>
        <v>9161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f>+D53</f>
        <v>21000</v>
      </c>
      <c r="E52" s="11">
        <f>+E53</f>
        <v>14500</v>
      </c>
      <c r="F52" s="11">
        <f>G52+H52</f>
        <v>27150</v>
      </c>
      <c r="G52" s="11">
        <f>+G53</f>
        <v>1979</v>
      </c>
      <c r="H52" s="11">
        <f>+H53</f>
        <v>25171</v>
      </c>
      <c r="I52" s="11">
        <f>+I53</f>
        <v>17989</v>
      </c>
      <c r="J52" s="11">
        <f>+J53</f>
        <v>0</v>
      </c>
      <c r="K52" s="11">
        <f>F52-I52-J52</f>
        <v>9161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21000</v>
      </c>
      <c r="E53" s="11">
        <v>14500</v>
      </c>
      <c r="F53" s="11">
        <f>G53+H53</f>
        <v>27150</v>
      </c>
      <c r="G53" s="11">
        <v>1979</v>
      </c>
      <c r="H53" s="11">
        <v>25171</v>
      </c>
      <c r="I53" s="11">
        <v>17989</v>
      </c>
      <c r="J53" s="11">
        <v>0</v>
      </c>
      <c r="K53" s="11">
        <f>F53-I53-J53</f>
        <v>9161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D55+D57+D60</f>
        <v>156500</v>
      </c>
      <c r="E54" s="11">
        <f>E55+E57+E60</f>
        <v>116000</v>
      </c>
      <c r="F54" s="11">
        <f>G54+H54</f>
        <v>1174888</v>
      </c>
      <c r="G54" s="11">
        <f>G55+G57+G60</f>
        <v>1026930</v>
      </c>
      <c r="H54" s="11">
        <f>H55+H57+H60</f>
        <v>147958</v>
      </c>
      <c r="I54" s="11">
        <f>I55+I57+I60</f>
        <v>165318</v>
      </c>
      <c r="J54" s="11">
        <f>J55+J57+J60</f>
        <v>0</v>
      </c>
      <c r="K54" s="11">
        <f>F54-I54-J54</f>
        <v>1009570</v>
      </c>
    </row>
    <row r="55" spans="1:11" s="6" customFormat="1" ht="43.5" x14ac:dyDescent="0.25">
      <c r="A55" s="10" t="s">
        <v>151</v>
      </c>
      <c r="B55" s="10" t="s">
        <v>152</v>
      </c>
      <c r="C55" s="10" t="s">
        <v>153</v>
      </c>
      <c r="D55" s="11">
        <f>+D56</f>
        <v>4000</v>
      </c>
      <c r="E55" s="11">
        <f>+E56</f>
        <v>3000</v>
      </c>
      <c r="F55" s="11">
        <f>G55+H55</f>
        <v>549</v>
      </c>
      <c r="G55" s="11">
        <f>+G56</f>
        <v>0</v>
      </c>
      <c r="H55" s="11">
        <f>+H56</f>
        <v>549</v>
      </c>
      <c r="I55" s="11">
        <f>+I56</f>
        <v>549</v>
      </c>
      <c r="J55" s="11">
        <f>+J56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4000</v>
      </c>
      <c r="E56" s="11">
        <v>3000</v>
      </c>
      <c r="F56" s="11">
        <f>G56+H56</f>
        <v>549</v>
      </c>
      <c r="G56" s="11">
        <v>0</v>
      </c>
      <c r="H56" s="11">
        <v>549</v>
      </c>
      <c r="I56" s="11">
        <v>549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151000</v>
      </c>
      <c r="E57" s="11">
        <f>E58</f>
        <v>112000</v>
      </c>
      <c r="F57" s="11">
        <f>G57+H57</f>
        <v>1170454</v>
      </c>
      <c r="G57" s="11">
        <f>G58</f>
        <v>1024850</v>
      </c>
      <c r="H57" s="11">
        <f>H58</f>
        <v>145604</v>
      </c>
      <c r="I57" s="11">
        <f>I58</f>
        <v>164114</v>
      </c>
      <c r="J57" s="11">
        <f>J58</f>
        <v>0</v>
      </c>
      <c r="K57" s="11">
        <f>F57-I57-J57</f>
        <v>1006340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151000</v>
      </c>
      <c r="E58" s="11">
        <f>E59</f>
        <v>112000</v>
      </c>
      <c r="F58" s="11">
        <f>G58+H58</f>
        <v>1170454</v>
      </c>
      <c r="G58" s="11">
        <f>G59</f>
        <v>1024850</v>
      </c>
      <c r="H58" s="11">
        <f>H59</f>
        <v>145604</v>
      </c>
      <c r="I58" s="11">
        <f>I59</f>
        <v>164114</v>
      </c>
      <c r="J58" s="11">
        <f>J59</f>
        <v>0</v>
      </c>
      <c r="K58" s="11">
        <f>F58-I58-J58</f>
        <v>1006340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151000</v>
      </c>
      <c r="E59" s="11">
        <v>112000</v>
      </c>
      <c r="F59" s="11">
        <f>G59+H59</f>
        <v>1170454</v>
      </c>
      <c r="G59" s="11">
        <v>1024850</v>
      </c>
      <c r="H59" s="11">
        <v>145604</v>
      </c>
      <c r="I59" s="11">
        <v>164114</v>
      </c>
      <c r="J59" s="11">
        <v>0</v>
      </c>
      <c r="K59" s="11">
        <f>F59-I59-J59</f>
        <v>1006340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+D61</f>
        <v>1500</v>
      </c>
      <c r="E60" s="11">
        <f>+E61</f>
        <v>1000</v>
      </c>
      <c r="F60" s="11">
        <f>G60+H60</f>
        <v>3885</v>
      </c>
      <c r="G60" s="11">
        <f>+G61</f>
        <v>2080</v>
      </c>
      <c r="H60" s="11">
        <f>+H61</f>
        <v>1805</v>
      </c>
      <c r="I60" s="11">
        <f>+I61</f>
        <v>655</v>
      </c>
      <c r="J60" s="11">
        <f>+J61</f>
        <v>0</v>
      </c>
      <c r="K60" s="11">
        <f>F60-I60-J60</f>
        <v>3230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1500</v>
      </c>
      <c r="E61" s="11">
        <v>1000</v>
      </c>
      <c r="F61" s="11">
        <f>G61+H61</f>
        <v>3885</v>
      </c>
      <c r="G61" s="11">
        <v>2080</v>
      </c>
      <c r="H61" s="11">
        <v>1805</v>
      </c>
      <c r="I61" s="11">
        <v>655</v>
      </c>
      <c r="J61" s="11">
        <v>0</v>
      </c>
      <c r="K61" s="11">
        <f>F61-I61-J61</f>
        <v>3230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-1218052</v>
      </c>
      <c r="E62" s="11">
        <v>-618702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1218052</v>
      </c>
      <c r="E63" s="11">
        <v>618702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0</v>
      </c>
      <c r="F64" s="11">
        <f>G64+H64</f>
        <v>536781</v>
      </c>
      <c r="G64" s="11">
        <f>G65</f>
        <v>0</v>
      </c>
      <c r="H64" s="11">
        <f>H65</f>
        <v>536781</v>
      </c>
      <c r="I64" s="11">
        <f>I65</f>
        <v>536781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f>+D66</f>
        <v>0</v>
      </c>
      <c r="E65" s="11">
        <f>+E66</f>
        <v>0</v>
      </c>
      <c r="F65" s="11">
        <f>G65+H65</f>
        <v>536781</v>
      </c>
      <c r="G65" s="11">
        <f>+G66</f>
        <v>0</v>
      </c>
      <c r="H65" s="11">
        <f>+H66</f>
        <v>536781</v>
      </c>
      <c r="I65" s="11">
        <f>+I66</f>
        <v>536781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0</v>
      </c>
      <c r="F66" s="11">
        <f>G66+H66</f>
        <v>536781</v>
      </c>
      <c r="G66" s="11">
        <v>0</v>
      </c>
      <c r="H66" s="11">
        <v>536781</v>
      </c>
      <c r="I66" s="11">
        <v>536781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f>D68</f>
        <v>4318961</v>
      </c>
      <c r="E67" s="11">
        <f>E68</f>
        <v>2861808</v>
      </c>
      <c r="F67" s="11">
        <f>G67+H67</f>
        <v>754399</v>
      </c>
      <c r="G67" s="11">
        <f>G68</f>
        <v>0</v>
      </c>
      <c r="H67" s="11">
        <f>H68</f>
        <v>754399</v>
      </c>
      <c r="I67" s="11">
        <f>I68</f>
        <v>754399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D69+D74</f>
        <v>4318961</v>
      </c>
      <c r="E68" s="11">
        <f>E69+E74</f>
        <v>2861808</v>
      </c>
      <c r="F68" s="11">
        <f>G68+H68</f>
        <v>754399</v>
      </c>
      <c r="G68" s="11">
        <f>G69+G74</f>
        <v>0</v>
      </c>
      <c r="H68" s="11">
        <f>H69+H74</f>
        <v>754399</v>
      </c>
      <c r="I68" s="11">
        <f>I69+I74</f>
        <v>754399</v>
      </c>
      <c r="J68" s="11">
        <f>J69+J74</f>
        <v>0</v>
      </c>
      <c r="K68" s="11">
        <f>F68-I68-J68</f>
        <v>0</v>
      </c>
    </row>
    <row r="69" spans="1:12" s="6" customFormat="1" ht="96" x14ac:dyDescent="0.25">
      <c r="A69" s="10" t="s">
        <v>193</v>
      </c>
      <c r="B69" s="10" t="s">
        <v>194</v>
      </c>
      <c r="C69" s="10" t="s">
        <v>195</v>
      </c>
      <c r="D69" s="11">
        <f>+D70+D71+D72+D73</f>
        <v>4218961</v>
      </c>
      <c r="E69" s="11">
        <f>+E70+E71+E72+E73</f>
        <v>2791808</v>
      </c>
      <c r="F69" s="11">
        <f>G69+H69</f>
        <v>754399</v>
      </c>
      <c r="G69" s="11">
        <f>+G70+G71+G72+G73</f>
        <v>0</v>
      </c>
      <c r="H69" s="11">
        <f>+H70+H71+H72+H73</f>
        <v>754399</v>
      </c>
      <c r="I69" s="11">
        <f>+I70+I71+I72+I73</f>
        <v>754399</v>
      </c>
      <c r="J69" s="11">
        <f>+J70+J71+J72+J73</f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v>170000</v>
      </c>
      <c r="E70" s="11">
        <v>110000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11000</v>
      </c>
      <c r="E71" s="11">
        <v>1000</v>
      </c>
      <c r="F71" s="11">
        <f>G71+H71</f>
        <v>536</v>
      </c>
      <c r="G71" s="11">
        <v>0</v>
      </c>
      <c r="H71" s="11">
        <v>536</v>
      </c>
      <c r="I71" s="11">
        <v>536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66000</v>
      </c>
      <c r="E72" s="11">
        <v>49500</v>
      </c>
      <c r="F72" s="11">
        <f>G72+H72</f>
        <v>47880</v>
      </c>
      <c r="G72" s="11">
        <v>0</v>
      </c>
      <c r="H72" s="11">
        <v>47880</v>
      </c>
      <c r="I72" s="11">
        <v>47880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3971961</v>
      </c>
      <c r="E73" s="11">
        <v>2631308</v>
      </c>
      <c r="F73" s="11">
        <f>G73+H73</f>
        <v>705983</v>
      </c>
      <c r="G73" s="11">
        <v>0</v>
      </c>
      <c r="H73" s="11">
        <v>705983</v>
      </c>
      <c r="I73" s="11">
        <v>705983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+D75</f>
        <v>100000</v>
      </c>
      <c r="E74" s="11">
        <f>+E75</f>
        <v>70000</v>
      </c>
      <c r="F74" s="11">
        <f>G74+H74</f>
        <v>0</v>
      </c>
      <c r="G74" s="11">
        <f>+G75</f>
        <v>0</v>
      </c>
      <c r="H74" s="11">
        <f>+H75</f>
        <v>0</v>
      </c>
      <c r="I74" s="11">
        <f>+I75</f>
        <v>0</v>
      </c>
      <c r="J74" s="11">
        <f>+J75</f>
        <v>0</v>
      </c>
      <c r="K74" s="11">
        <f>F74-I74-J74</f>
        <v>0</v>
      </c>
    </row>
    <row r="75" spans="1:12" s="6" customFormat="1" ht="43.5" x14ac:dyDescent="0.25">
      <c r="A75" s="10" t="s">
        <v>211</v>
      </c>
      <c r="B75" s="10" t="s">
        <v>212</v>
      </c>
      <c r="C75" s="10" t="s">
        <v>213</v>
      </c>
      <c r="D75" s="11">
        <v>100000</v>
      </c>
      <c r="E75" s="11">
        <v>70000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219</v>
      </c>
      <c r="C11" s="10" t="s">
        <v>21</v>
      </c>
      <c r="D11" s="11">
        <f>D12+D63</f>
        <v>5773900</v>
      </c>
      <c r="E11" s="11">
        <f>E12+E63</f>
        <v>4274800</v>
      </c>
      <c r="F11" s="11">
        <f>G11+H11</f>
        <v>17982161</v>
      </c>
      <c r="G11" s="11">
        <f>G12+G63</f>
        <v>11854061</v>
      </c>
      <c r="H11" s="11">
        <f>H12+H63</f>
        <v>6128100</v>
      </c>
      <c r="I11" s="11">
        <f>I12+I63</f>
        <v>4854439</v>
      </c>
      <c r="J11" s="11">
        <f>J12+J63</f>
        <v>0</v>
      </c>
      <c r="K11" s="11">
        <f>F11-I11-J11</f>
        <v>13127722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D13+D48</f>
        <v>5596900</v>
      </c>
      <c r="E12" s="11">
        <f>E13+E48</f>
        <v>4154300</v>
      </c>
      <c r="F12" s="11">
        <f>G12+H12</f>
        <v>17933745</v>
      </c>
      <c r="G12" s="11">
        <f>G13+G48</f>
        <v>11854061</v>
      </c>
      <c r="H12" s="11">
        <f>H13+H48</f>
        <v>6079684</v>
      </c>
      <c r="I12" s="11">
        <f>I13+I48</f>
        <v>4806023</v>
      </c>
      <c r="J12" s="11">
        <f>J13+J48</f>
        <v>0</v>
      </c>
      <c r="K12" s="11">
        <f>F12-I12-J12</f>
        <v>13127722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D14+D25+D34+D45</f>
        <v>6637452</v>
      </c>
      <c r="E13" s="11">
        <f>E14+E25+E34+E45</f>
        <v>4642502</v>
      </c>
      <c r="F13" s="11">
        <f>G13+H13</f>
        <v>16731707</v>
      </c>
      <c r="G13" s="11">
        <f>G14+G25+G34+G45</f>
        <v>10825152</v>
      </c>
      <c r="H13" s="11">
        <f>H14+H25+H34+H45</f>
        <v>5906555</v>
      </c>
      <c r="I13" s="11">
        <f>I14+I25+I34+I45</f>
        <v>4622716</v>
      </c>
      <c r="J13" s="11">
        <f>J14+J25+J34+J45</f>
        <v>0</v>
      </c>
      <c r="K13" s="11">
        <f>F13-I13-J13</f>
        <v>12108991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+D15+D22</f>
        <v>2343452</v>
      </c>
      <c r="E14" s="11">
        <f>+E15+E22</f>
        <v>1833502</v>
      </c>
      <c r="F14" s="11">
        <f>G14+H14</f>
        <v>1903381</v>
      </c>
      <c r="G14" s="11">
        <f>+G15+G22</f>
        <v>116161</v>
      </c>
      <c r="H14" s="11">
        <f>+H15+H22</f>
        <v>1787220</v>
      </c>
      <c r="I14" s="11">
        <f>+I15+I22</f>
        <v>1773267</v>
      </c>
      <c r="J14" s="11">
        <f>+J15+J22</f>
        <v>0</v>
      </c>
      <c r="K14" s="11">
        <f>F14-I14-J14</f>
        <v>130114</v>
      </c>
    </row>
    <row r="15" spans="1:11" s="6" customFormat="1" ht="33" x14ac:dyDescent="0.25">
      <c r="A15" s="10" t="s">
        <v>220</v>
      </c>
      <c r="B15" s="10" t="s">
        <v>35</v>
      </c>
      <c r="C15" s="10" t="s">
        <v>36</v>
      </c>
      <c r="D15" s="11">
        <f>D16+D18</f>
        <v>2245000</v>
      </c>
      <c r="E15" s="11">
        <f>E16+E18</f>
        <v>1747000</v>
      </c>
      <c r="F15" s="11">
        <f>G15+H15</f>
        <v>1691119</v>
      </c>
      <c r="G15" s="11">
        <f>G16+G18</f>
        <v>0</v>
      </c>
      <c r="H15" s="11">
        <f>H16+H18</f>
        <v>1691119</v>
      </c>
      <c r="I15" s="11">
        <f>I16+I18</f>
        <v>1691119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6000</v>
      </c>
      <c r="F16" s="11">
        <f>G16+H16</f>
        <v>5902</v>
      </c>
      <c r="G16" s="11">
        <f>+G17</f>
        <v>0</v>
      </c>
      <c r="H16" s="11">
        <f>+H17</f>
        <v>5902</v>
      </c>
      <c r="I16" s="11">
        <f>+I17</f>
        <v>5902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221</v>
      </c>
      <c r="B17" s="10" t="s">
        <v>41</v>
      </c>
      <c r="C17" s="10" t="s">
        <v>42</v>
      </c>
      <c r="D17" s="11">
        <v>6000</v>
      </c>
      <c r="E17" s="11">
        <v>6000</v>
      </c>
      <c r="F17" s="11">
        <f>G17+H17</f>
        <v>5902</v>
      </c>
      <c r="G17" s="11">
        <v>0</v>
      </c>
      <c r="H17" s="11">
        <v>5902</v>
      </c>
      <c r="I17" s="11">
        <v>5902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2239000</v>
      </c>
      <c r="E18" s="11">
        <f>E19+E20+E21</f>
        <v>1741000</v>
      </c>
      <c r="F18" s="11">
        <f>G18+H18</f>
        <v>1685217</v>
      </c>
      <c r="G18" s="11">
        <f>G19+G20+G21</f>
        <v>0</v>
      </c>
      <c r="H18" s="11">
        <f>H19+H20+H21</f>
        <v>1685217</v>
      </c>
      <c r="I18" s="11">
        <f>I19+I20+I21</f>
        <v>1685217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1842000</v>
      </c>
      <c r="E19" s="11">
        <v>1406000</v>
      </c>
      <c r="F19" s="11">
        <f>G19+H19</f>
        <v>1381354</v>
      </c>
      <c r="G19" s="11">
        <v>0</v>
      </c>
      <c r="H19" s="11">
        <v>1381354</v>
      </c>
      <c r="I19" s="11">
        <v>1381354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197000</v>
      </c>
      <c r="E20" s="11">
        <v>135000</v>
      </c>
      <c r="F20" s="11">
        <f>G20+H20</f>
        <v>145615</v>
      </c>
      <c r="G20" s="11">
        <v>0</v>
      </c>
      <c r="H20" s="11">
        <v>145615</v>
      </c>
      <c r="I20" s="11">
        <v>145615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200000</v>
      </c>
      <c r="E21" s="11">
        <v>200000</v>
      </c>
      <c r="F21" s="11">
        <f>G21+H21</f>
        <v>158248</v>
      </c>
      <c r="G21" s="11">
        <v>0</v>
      </c>
      <c r="H21" s="11">
        <v>158248</v>
      </c>
      <c r="I21" s="11">
        <v>158248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222</v>
      </c>
      <c r="B22" s="10" t="s">
        <v>56</v>
      </c>
      <c r="C22" s="10" t="s">
        <v>57</v>
      </c>
      <c r="D22" s="11">
        <f>D23</f>
        <v>98452</v>
      </c>
      <c r="E22" s="11">
        <f>E23</f>
        <v>86502</v>
      </c>
      <c r="F22" s="11">
        <f>G22+H22</f>
        <v>212262</v>
      </c>
      <c r="G22" s="11">
        <f>G23</f>
        <v>116161</v>
      </c>
      <c r="H22" s="11">
        <f>H23</f>
        <v>96101</v>
      </c>
      <c r="I22" s="11">
        <f>I23</f>
        <v>82148</v>
      </c>
      <c r="J22" s="11">
        <f>J23</f>
        <v>0</v>
      </c>
      <c r="K22" s="11">
        <f>F22-I22-J22</f>
        <v>130114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</f>
        <v>98452</v>
      </c>
      <c r="E23" s="11">
        <f>E24</f>
        <v>86502</v>
      </c>
      <c r="F23" s="11">
        <f>G23+H23</f>
        <v>212262</v>
      </c>
      <c r="G23" s="11">
        <f>G24</f>
        <v>116161</v>
      </c>
      <c r="H23" s="11">
        <f>H24</f>
        <v>96101</v>
      </c>
      <c r="I23" s="11">
        <f>I24</f>
        <v>82148</v>
      </c>
      <c r="J23" s="11">
        <f>J24</f>
        <v>0</v>
      </c>
      <c r="K23" s="11">
        <f>F23-I23-J23</f>
        <v>130114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v>98452</v>
      </c>
      <c r="E24" s="11">
        <v>86502</v>
      </c>
      <c r="F24" s="11">
        <f>G24+H24</f>
        <v>212262</v>
      </c>
      <c r="G24" s="11">
        <v>116161</v>
      </c>
      <c r="H24" s="11">
        <v>96101</v>
      </c>
      <c r="I24" s="11">
        <v>82148</v>
      </c>
      <c r="J24" s="11">
        <v>0</v>
      </c>
      <c r="K24" s="11">
        <f>F24-I24-J24</f>
        <v>130114</v>
      </c>
    </row>
    <row r="25" spans="1:11" s="6" customFormat="1" ht="22.5" x14ac:dyDescent="0.25">
      <c r="A25" s="10" t="s">
        <v>61</v>
      </c>
      <c r="B25" s="10" t="s">
        <v>65</v>
      </c>
      <c r="C25" s="10" t="s">
        <v>66</v>
      </c>
      <c r="D25" s="11">
        <f>D26</f>
        <v>551000</v>
      </c>
      <c r="E25" s="11">
        <f>E26</f>
        <v>356500</v>
      </c>
      <c r="F25" s="11">
        <f>G25+H25</f>
        <v>12052048</v>
      </c>
      <c r="G25" s="11">
        <f>G26</f>
        <v>10493062</v>
      </c>
      <c r="H25" s="11">
        <f>H26</f>
        <v>1558986</v>
      </c>
      <c r="I25" s="11">
        <f>I26</f>
        <v>385873</v>
      </c>
      <c r="J25" s="11">
        <f>J26</f>
        <v>0</v>
      </c>
      <c r="K25" s="11">
        <f>F25-I25-J25</f>
        <v>11666175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D27+D30</f>
        <v>551000</v>
      </c>
      <c r="E26" s="11">
        <f>E27+E30</f>
        <v>356500</v>
      </c>
      <c r="F26" s="11">
        <f>G26+H26</f>
        <v>12052048</v>
      </c>
      <c r="G26" s="11">
        <f>G27+G30</f>
        <v>10493062</v>
      </c>
      <c r="H26" s="11">
        <f>H27+H30</f>
        <v>1558986</v>
      </c>
      <c r="I26" s="11">
        <f>I27+I30</f>
        <v>385873</v>
      </c>
      <c r="J26" s="11">
        <f>J27+J30</f>
        <v>0</v>
      </c>
      <c r="K26" s="11">
        <f>F26-I26-J26</f>
        <v>11666175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</f>
        <v>186000</v>
      </c>
      <c r="E27" s="11">
        <f>E28+E29</f>
        <v>91500</v>
      </c>
      <c r="F27" s="11">
        <f>G27+H27</f>
        <v>10041784</v>
      </c>
      <c r="G27" s="11">
        <f>G28+G29</f>
        <v>8978194</v>
      </c>
      <c r="H27" s="11">
        <f>H28+H29</f>
        <v>1063590</v>
      </c>
      <c r="I27" s="11">
        <f>I28+I29</f>
        <v>79727</v>
      </c>
      <c r="J27" s="11">
        <f>J28+J29</f>
        <v>0</v>
      </c>
      <c r="K27" s="11">
        <f>F27-I27-J27</f>
        <v>9962057</v>
      </c>
    </row>
    <row r="28" spans="1:11" s="6" customFormat="1" x14ac:dyDescent="0.25">
      <c r="A28" s="10" t="s">
        <v>70</v>
      </c>
      <c r="B28" s="10" t="s">
        <v>74</v>
      </c>
      <c r="C28" s="10" t="s">
        <v>75</v>
      </c>
      <c r="D28" s="11">
        <v>61000</v>
      </c>
      <c r="E28" s="11">
        <v>46000</v>
      </c>
      <c r="F28" s="11">
        <f>G28+H28</f>
        <v>162024</v>
      </c>
      <c r="G28" s="11">
        <v>104334</v>
      </c>
      <c r="H28" s="11">
        <v>57690</v>
      </c>
      <c r="I28" s="11">
        <v>41328</v>
      </c>
      <c r="J28" s="11">
        <v>0</v>
      </c>
      <c r="K28" s="11">
        <f>F28-I28-J28</f>
        <v>120696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125000</v>
      </c>
      <c r="E29" s="11">
        <v>45500</v>
      </c>
      <c r="F29" s="11">
        <f>G29+H29</f>
        <v>9879760</v>
      </c>
      <c r="G29" s="11">
        <v>8873860</v>
      </c>
      <c r="H29" s="11">
        <v>1005900</v>
      </c>
      <c r="I29" s="11">
        <v>38399</v>
      </c>
      <c r="J29" s="11">
        <v>0</v>
      </c>
      <c r="K29" s="11">
        <f>F29-I29-J29</f>
        <v>9841361</v>
      </c>
    </row>
    <row r="30" spans="1:11" s="6" customFormat="1" ht="22.5" x14ac:dyDescent="0.25">
      <c r="A30" s="10" t="s">
        <v>76</v>
      </c>
      <c r="B30" s="10" t="s">
        <v>80</v>
      </c>
      <c r="C30" s="10" t="s">
        <v>81</v>
      </c>
      <c r="D30" s="11">
        <f>D31+D32+D33</f>
        <v>365000</v>
      </c>
      <c r="E30" s="11">
        <f>E31+E32+E33</f>
        <v>265000</v>
      </c>
      <c r="F30" s="11">
        <f>G30+H30</f>
        <v>2010264</v>
      </c>
      <c r="G30" s="11">
        <f>G31+G32+G33</f>
        <v>1514868</v>
      </c>
      <c r="H30" s="11">
        <f>H31+H32+H33</f>
        <v>495396</v>
      </c>
      <c r="I30" s="11">
        <f>I31+I32+I33</f>
        <v>306146</v>
      </c>
      <c r="J30" s="11">
        <f>J31+J32+J33</f>
        <v>0</v>
      </c>
      <c r="K30" s="11">
        <f>F30-I30-J30</f>
        <v>1704118</v>
      </c>
    </row>
    <row r="31" spans="1:11" s="6" customFormat="1" ht="22.5" x14ac:dyDescent="0.25">
      <c r="A31" s="10" t="s">
        <v>79</v>
      </c>
      <c r="B31" s="10" t="s">
        <v>83</v>
      </c>
      <c r="C31" s="10" t="s">
        <v>84</v>
      </c>
      <c r="D31" s="11">
        <v>125000</v>
      </c>
      <c r="E31" s="11">
        <v>105000</v>
      </c>
      <c r="F31" s="11">
        <f>G31+H31</f>
        <v>489983</v>
      </c>
      <c r="G31" s="11">
        <v>356132</v>
      </c>
      <c r="H31" s="11">
        <v>133851</v>
      </c>
      <c r="I31" s="11">
        <v>91278</v>
      </c>
      <c r="J31" s="11">
        <v>0</v>
      </c>
      <c r="K31" s="11">
        <f>F31-I31-J31</f>
        <v>398705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v>30000</v>
      </c>
      <c r="E32" s="11">
        <v>20000</v>
      </c>
      <c r="F32" s="11">
        <f>G32+H32</f>
        <v>47620</v>
      </c>
      <c r="G32" s="11">
        <v>34050</v>
      </c>
      <c r="H32" s="11">
        <v>13570</v>
      </c>
      <c r="I32" s="11">
        <v>10418</v>
      </c>
      <c r="J32" s="11">
        <v>0</v>
      </c>
      <c r="K32" s="11">
        <f>F32-I32-J32</f>
        <v>37202</v>
      </c>
    </row>
    <row r="33" spans="1:11" s="6" customFormat="1" x14ac:dyDescent="0.25">
      <c r="A33" s="10" t="s">
        <v>85</v>
      </c>
      <c r="B33" s="10" t="s">
        <v>89</v>
      </c>
      <c r="C33" s="10" t="s">
        <v>90</v>
      </c>
      <c r="D33" s="11">
        <v>210000</v>
      </c>
      <c r="E33" s="11">
        <v>140000</v>
      </c>
      <c r="F33" s="11">
        <f>G33+H33</f>
        <v>1472661</v>
      </c>
      <c r="G33" s="11">
        <v>1124686</v>
      </c>
      <c r="H33" s="11">
        <v>347975</v>
      </c>
      <c r="I33" s="11">
        <v>204450</v>
      </c>
      <c r="J33" s="11">
        <v>0</v>
      </c>
      <c r="K33" s="11">
        <f>F33-I33-J33</f>
        <v>1268211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f>D35+D39</f>
        <v>3733000</v>
      </c>
      <c r="E34" s="11">
        <f>E35+E39</f>
        <v>2445000</v>
      </c>
      <c r="F34" s="11">
        <f>G34+H34</f>
        <v>2772955</v>
      </c>
      <c r="G34" s="11">
        <f>G35+G39</f>
        <v>215929</v>
      </c>
      <c r="H34" s="11">
        <f>H35+H39</f>
        <v>2557026</v>
      </c>
      <c r="I34" s="11">
        <f>I35+I39</f>
        <v>2460557</v>
      </c>
      <c r="J34" s="11">
        <f>J35+J39</f>
        <v>0</v>
      </c>
      <c r="K34" s="11">
        <f>F34-I34-J34</f>
        <v>312398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f>+D36+D37+D38</f>
        <v>3519000</v>
      </c>
      <c r="E35" s="11">
        <f>+E36+E37+E38</f>
        <v>2302000</v>
      </c>
      <c r="F35" s="11">
        <f>G35+H35</f>
        <v>2226000</v>
      </c>
      <c r="G35" s="11">
        <f>+G36+G37+G38</f>
        <v>0</v>
      </c>
      <c r="H35" s="11">
        <f>+H36+H37+H38</f>
        <v>2226000</v>
      </c>
      <c r="I35" s="11">
        <f>+I36+I37+I38</f>
        <v>2226000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224</v>
      </c>
      <c r="B36" s="10" t="s">
        <v>98</v>
      </c>
      <c r="C36" s="10" t="s">
        <v>99</v>
      </c>
      <c r="D36" s="11">
        <v>1334000</v>
      </c>
      <c r="E36" s="11">
        <v>1002000</v>
      </c>
      <c r="F36" s="11">
        <f>G36+H36</f>
        <v>1002000</v>
      </c>
      <c r="G36" s="11">
        <v>0</v>
      </c>
      <c r="H36" s="11">
        <v>1002000</v>
      </c>
      <c r="I36" s="11">
        <v>1002000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v>10000</v>
      </c>
      <c r="E37" s="11">
        <v>9000</v>
      </c>
      <c r="F37" s="11">
        <f>G37+H37</f>
        <v>9000</v>
      </c>
      <c r="G37" s="11">
        <v>0</v>
      </c>
      <c r="H37" s="11">
        <v>9000</v>
      </c>
      <c r="I37" s="11">
        <v>9000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104</v>
      </c>
      <c r="C38" s="10" t="s">
        <v>105</v>
      </c>
      <c r="D38" s="11">
        <v>2175000</v>
      </c>
      <c r="E38" s="11">
        <v>1291000</v>
      </c>
      <c r="F38" s="11">
        <f>G38+H38</f>
        <v>1215000</v>
      </c>
      <c r="G38" s="11">
        <v>0</v>
      </c>
      <c r="H38" s="11">
        <v>1215000</v>
      </c>
      <c r="I38" s="11">
        <v>1215000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226</v>
      </c>
      <c r="B39" s="10" t="s">
        <v>107</v>
      </c>
      <c r="C39" s="10" t="s">
        <v>108</v>
      </c>
      <c r="D39" s="11">
        <f>D40+D43+D44</f>
        <v>214000</v>
      </c>
      <c r="E39" s="11">
        <f>E40+E43+E44</f>
        <v>143000</v>
      </c>
      <c r="F39" s="11">
        <f>G39+H39</f>
        <v>546955</v>
      </c>
      <c r="G39" s="11">
        <f>G40+G43+G44</f>
        <v>215929</v>
      </c>
      <c r="H39" s="11">
        <f>H40+H43+H44</f>
        <v>331026</v>
      </c>
      <c r="I39" s="11">
        <f>I40+I43+I44</f>
        <v>234557</v>
      </c>
      <c r="J39" s="11">
        <f>J40+J43+J44</f>
        <v>0</v>
      </c>
      <c r="K39" s="11">
        <f>F39-I39-J39</f>
        <v>312398</v>
      </c>
    </row>
    <row r="40" spans="1:11" s="6" customFormat="1" ht="22.5" x14ac:dyDescent="0.25">
      <c r="A40" s="10" t="s">
        <v>227</v>
      </c>
      <c r="B40" s="10" t="s">
        <v>110</v>
      </c>
      <c r="C40" s="10" t="s">
        <v>111</v>
      </c>
      <c r="D40" s="11">
        <f>D41+D42</f>
        <v>210000</v>
      </c>
      <c r="E40" s="11">
        <f>E41+E42</f>
        <v>140000</v>
      </c>
      <c r="F40" s="11">
        <f>G40+H40</f>
        <v>546916</v>
      </c>
      <c r="G40" s="11">
        <f>G41+G42</f>
        <v>215929</v>
      </c>
      <c r="H40" s="11">
        <f>H41+H42</f>
        <v>330987</v>
      </c>
      <c r="I40" s="11">
        <f>I41+I42</f>
        <v>234518</v>
      </c>
      <c r="J40" s="11">
        <f>J41+J42</f>
        <v>0</v>
      </c>
      <c r="K40" s="11">
        <f>F40-I40-J40</f>
        <v>312398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120000</v>
      </c>
      <c r="E41" s="11">
        <v>80000</v>
      </c>
      <c r="F41" s="11">
        <f>G41+H41</f>
        <v>364690</v>
      </c>
      <c r="G41" s="11">
        <v>171000</v>
      </c>
      <c r="H41" s="11">
        <v>193690</v>
      </c>
      <c r="I41" s="11">
        <v>114449</v>
      </c>
      <c r="J41" s="11">
        <v>0</v>
      </c>
      <c r="K41" s="11">
        <f>F41-I41-J41</f>
        <v>250241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90000</v>
      </c>
      <c r="E42" s="11">
        <v>60000</v>
      </c>
      <c r="F42" s="11">
        <f>G42+H42</f>
        <v>182226</v>
      </c>
      <c r="G42" s="11">
        <v>44929</v>
      </c>
      <c r="H42" s="11">
        <v>137297</v>
      </c>
      <c r="I42" s="11">
        <v>120069</v>
      </c>
      <c r="J42" s="11">
        <v>0</v>
      </c>
      <c r="K42" s="11">
        <f>F42-I42-J42</f>
        <v>62157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v>2000</v>
      </c>
      <c r="E43" s="11">
        <v>1500</v>
      </c>
      <c r="F43" s="11">
        <f>G43+H43</f>
        <v>5</v>
      </c>
      <c r="G43" s="11">
        <v>0</v>
      </c>
      <c r="H43" s="11">
        <v>5</v>
      </c>
      <c r="I43" s="11">
        <v>5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115</v>
      </c>
      <c r="B44" s="10" t="s">
        <v>122</v>
      </c>
      <c r="C44" s="10" t="s">
        <v>123</v>
      </c>
      <c r="D44" s="11">
        <v>2000</v>
      </c>
      <c r="E44" s="11">
        <v>1500</v>
      </c>
      <c r="F44" s="11">
        <f>G44+H44</f>
        <v>34</v>
      </c>
      <c r="G44" s="11">
        <v>0</v>
      </c>
      <c r="H44" s="11">
        <v>34</v>
      </c>
      <c r="I44" s="11">
        <v>34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10000</v>
      </c>
      <c r="E45" s="11">
        <f>E46</f>
        <v>7500</v>
      </c>
      <c r="F45" s="11">
        <f>G45+H45</f>
        <v>3323</v>
      </c>
      <c r="G45" s="11">
        <f>G46</f>
        <v>0</v>
      </c>
      <c r="H45" s="11">
        <f>H46</f>
        <v>3323</v>
      </c>
      <c r="I45" s="11">
        <f>I46</f>
        <v>3019</v>
      </c>
      <c r="J45" s="11">
        <f>J46</f>
        <v>0</v>
      </c>
      <c r="K45" s="11">
        <f>F45-I45-J45</f>
        <v>304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</f>
        <v>10000</v>
      </c>
      <c r="E46" s="11">
        <f>E47</f>
        <v>7500</v>
      </c>
      <c r="F46" s="11">
        <f>G46+H46</f>
        <v>3323</v>
      </c>
      <c r="G46" s="11">
        <f>G47</f>
        <v>0</v>
      </c>
      <c r="H46" s="11">
        <f>H47</f>
        <v>3323</v>
      </c>
      <c r="I46" s="11">
        <f>I47</f>
        <v>3019</v>
      </c>
      <c r="J46" s="11">
        <f>J47</f>
        <v>0</v>
      </c>
      <c r="K46" s="11">
        <f>F46-I46-J46</f>
        <v>304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v>10000</v>
      </c>
      <c r="E47" s="11">
        <v>7500</v>
      </c>
      <c r="F47" s="11">
        <f>G47+H47</f>
        <v>3323</v>
      </c>
      <c r="G47" s="11">
        <v>0</v>
      </c>
      <c r="H47" s="11">
        <v>3323</v>
      </c>
      <c r="I47" s="11">
        <v>3019</v>
      </c>
      <c r="J47" s="11">
        <v>0</v>
      </c>
      <c r="K47" s="11">
        <f>F47-I47-J47</f>
        <v>304</v>
      </c>
    </row>
    <row r="48" spans="1:11" s="6" customFormat="1" x14ac:dyDescent="0.25">
      <c r="A48" s="10" t="s">
        <v>127</v>
      </c>
      <c r="B48" s="10" t="s">
        <v>134</v>
      </c>
      <c r="C48" s="10" t="s">
        <v>135</v>
      </c>
      <c r="D48" s="11">
        <f>D49+D53</f>
        <v>-1040552</v>
      </c>
      <c r="E48" s="11">
        <f>E49+E53</f>
        <v>-488202</v>
      </c>
      <c r="F48" s="11">
        <f>G48+H48</f>
        <v>1202038</v>
      </c>
      <c r="G48" s="11">
        <f>G49+G53</f>
        <v>1028909</v>
      </c>
      <c r="H48" s="11">
        <f>H49+H53</f>
        <v>173129</v>
      </c>
      <c r="I48" s="11">
        <f>I49+I53</f>
        <v>183307</v>
      </c>
      <c r="J48" s="11">
        <f>J49+J53</f>
        <v>0</v>
      </c>
      <c r="K48" s="11">
        <f>F48-I48-J48</f>
        <v>1018731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D50</f>
        <v>21000</v>
      </c>
      <c r="E49" s="11">
        <f>E50</f>
        <v>14500</v>
      </c>
      <c r="F49" s="11">
        <f>G49+H49</f>
        <v>27150</v>
      </c>
      <c r="G49" s="11">
        <f>G50</f>
        <v>1979</v>
      </c>
      <c r="H49" s="11">
        <f>H50</f>
        <v>25171</v>
      </c>
      <c r="I49" s="11">
        <f>I50</f>
        <v>17989</v>
      </c>
      <c r="J49" s="11">
        <f>J50</f>
        <v>0</v>
      </c>
      <c r="K49" s="11">
        <f>F49-I49-J49</f>
        <v>9161</v>
      </c>
    </row>
    <row r="50" spans="1:11" s="6" customFormat="1" ht="22.5" x14ac:dyDescent="0.25">
      <c r="A50" s="10" t="s">
        <v>133</v>
      </c>
      <c r="B50" s="10" t="s">
        <v>140</v>
      </c>
      <c r="C50" s="10" t="s">
        <v>141</v>
      </c>
      <c r="D50" s="11">
        <f>+D51</f>
        <v>21000</v>
      </c>
      <c r="E50" s="11">
        <f>+E51</f>
        <v>14500</v>
      </c>
      <c r="F50" s="11">
        <f>G50+H50</f>
        <v>27150</v>
      </c>
      <c r="G50" s="11">
        <f>+G51</f>
        <v>1979</v>
      </c>
      <c r="H50" s="11">
        <f>+H51</f>
        <v>25171</v>
      </c>
      <c r="I50" s="11">
        <f>+I51</f>
        <v>17989</v>
      </c>
      <c r="J50" s="11">
        <f>+J51</f>
        <v>0</v>
      </c>
      <c r="K50" s="11">
        <f>F50-I50-J50</f>
        <v>9161</v>
      </c>
    </row>
    <row r="51" spans="1:11" s="6" customFormat="1" x14ac:dyDescent="0.25">
      <c r="A51" s="10" t="s">
        <v>228</v>
      </c>
      <c r="B51" s="10" t="s">
        <v>143</v>
      </c>
      <c r="C51" s="10" t="s">
        <v>144</v>
      </c>
      <c r="D51" s="11">
        <f>+D52</f>
        <v>21000</v>
      </c>
      <c r="E51" s="11">
        <f>+E52</f>
        <v>14500</v>
      </c>
      <c r="F51" s="11">
        <f>G51+H51</f>
        <v>27150</v>
      </c>
      <c r="G51" s="11">
        <f>+G52</f>
        <v>1979</v>
      </c>
      <c r="H51" s="11">
        <f>+H52</f>
        <v>25171</v>
      </c>
      <c r="I51" s="11">
        <f>+I52</f>
        <v>17989</v>
      </c>
      <c r="J51" s="11">
        <f>+J52</f>
        <v>0</v>
      </c>
      <c r="K51" s="11">
        <f>F51-I51-J51</f>
        <v>9161</v>
      </c>
    </row>
    <row r="52" spans="1:11" s="6" customFormat="1" ht="22.5" x14ac:dyDescent="0.25">
      <c r="A52" s="10" t="s">
        <v>142</v>
      </c>
      <c r="B52" s="10" t="s">
        <v>146</v>
      </c>
      <c r="C52" s="10" t="s">
        <v>147</v>
      </c>
      <c r="D52" s="11">
        <v>21000</v>
      </c>
      <c r="E52" s="11">
        <v>14500</v>
      </c>
      <c r="F52" s="11">
        <f>G52+H52</f>
        <v>27150</v>
      </c>
      <c r="G52" s="11">
        <v>1979</v>
      </c>
      <c r="H52" s="11">
        <v>25171</v>
      </c>
      <c r="I52" s="11">
        <v>17989</v>
      </c>
      <c r="J52" s="11">
        <v>0</v>
      </c>
      <c r="K52" s="11">
        <f>F52-I52-J52</f>
        <v>9161</v>
      </c>
    </row>
    <row r="53" spans="1:11" s="6" customFormat="1" ht="22.5" x14ac:dyDescent="0.25">
      <c r="A53" s="10" t="s">
        <v>229</v>
      </c>
      <c r="B53" s="10" t="s">
        <v>149</v>
      </c>
      <c r="C53" s="10" t="s">
        <v>150</v>
      </c>
      <c r="D53" s="11">
        <f>D54+D56+D59+D61</f>
        <v>-1061552</v>
      </c>
      <c r="E53" s="11">
        <f>E54+E56+E59+E61</f>
        <v>-502702</v>
      </c>
      <c r="F53" s="11">
        <f>G53+H53</f>
        <v>1174888</v>
      </c>
      <c r="G53" s="11">
        <f>G54+G56+G59+G61</f>
        <v>1026930</v>
      </c>
      <c r="H53" s="11">
        <f>H54+H56+H59+H61</f>
        <v>147958</v>
      </c>
      <c r="I53" s="11">
        <f>I54+I56+I59+I61</f>
        <v>165318</v>
      </c>
      <c r="J53" s="11">
        <f>J54+J56+J59+J61</f>
        <v>0</v>
      </c>
      <c r="K53" s="11">
        <f>F53-I53-J53</f>
        <v>1009570</v>
      </c>
    </row>
    <row r="54" spans="1:11" s="6" customFormat="1" ht="43.5" x14ac:dyDescent="0.25">
      <c r="A54" s="10" t="s">
        <v>230</v>
      </c>
      <c r="B54" s="10" t="s">
        <v>152</v>
      </c>
      <c r="C54" s="10" t="s">
        <v>153</v>
      </c>
      <c r="D54" s="11">
        <f>+D55</f>
        <v>4000</v>
      </c>
      <c r="E54" s="11">
        <f>+E55</f>
        <v>3000</v>
      </c>
      <c r="F54" s="11">
        <f>G54+H54</f>
        <v>549</v>
      </c>
      <c r="G54" s="11">
        <f>+G55</f>
        <v>0</v>
      </c>
      <c r="H54" s="11">
        <f>+H55</f>
        <v>549</v>
      </c>
      <c r="I54" s="11">
        <f>+I55</f>
        <v>549</v>
      </c>
      <c r="J54" s="11">
        <f>+J55</f>
        <v>0</v>
      </c>
      <c r="K54" s="11">
        <f>F54-I54-J54</f>
        <v>0</v>
      </c>
    </row>
    <row r="55" spans="1:11" s="6" customFormat="1" ht="22.5" x14ac:dyDescent="0.25">
      <c r="A55" s="10" t="s">
        <v>231</v>
      </c>
      <c r="B55" s="10" t="s">
        <v>155</v>
      </c>
      <c r="C55" s="10" t="s">
        <v>156</v>
      </c>
      <c r="D55" s="11">
        <v>4000</v>
      </c>
      <c r="E55" s="11">
        <v>3000</v>
      </c>
      <c r="F55" s="11">
        <f>G55+H55</f>
        <v>549</v>
      </c>
      <c r="G55" s="11">
        <v>0</v>
      </c>
      <c r="H55" s="11">
        <v>549</v>
      </c>
      <c r="I55" s="11">
        <v>549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232</v>
      </c>
      <c r="B56" s="10" t="s">
        <v>158</v>
      </c>
      <c r="C56" s="10" t="s">
        <v>159</v>
      </c>
      <c r="D56" s="11">
        <f>D57</f>
        <v>151000</v>
      </c>
      <c r="E56" s="11">
        <f>E57</f>
        <v>112000</v>
      </c>
      <c r="F56" s="11">
        <f>G56+H56</f>
        <v>1170454</v>
      </c>
      <c r="G56" s="11">
        <f>G57</f>
        <v>1024850</v>
      </c>
      <c r="H56" s="11">
        <f>H57</f>
        <v>145604</v>
      </c>
      <c r="I56" s="11">
        <f>I57</f>
        <v>164114</v>
      </c>
      <c r="J56" s="11">
        <f>J57</f>
        <v>0</v>
      </c>
      <c r="K56" s="11">
        <f>F56-I56-J56</f>
        <v>1006340</v>
      </c>
    </row>
    <row r="57" spans="1:11" s="6" customFormat="1" ht="22.5" x14ac:dyDescent="0.25">
      <c r="A57" s="10" t="s">
        <v>233</v>
      </c>
      <c r="B57" s="10" t="s">
        <v>161</v>
      </c>
      <c r="C57" s="10" t="s">
        <v>162</v>
      </c>
      <c r="D57" s="11">
        <f>D58</f>
        <v>151000</v>
      </c>
      <c r="E57" s="11">
        <f>E58</f>
        <v>112000</v>
      </c>
      <c r="F57" s="11">
        <f>G57+H57</f>
        <v>1170454</v>
      </c>
      <c r="G57" s="11">
        <f>G58</f>
        <v>1024850</v>
      </c>
      <c r="H57" s="11">
        <f>H58</f>
        <v>145604</v>
      </c>
      <c r="I57" s="11">
        <f>I58</f>
        <v>164114</v>
      </c>
      <c r="J57" s="11">
        <f>J58</f>
        <v>0</v>
      </c>
      <c r="K57" s="11">
        <f>F57-I57-J57</f>
        <v>1006340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151000</v>
      </c>
      <c r="E58" s="11">
        <v>112000</v>
      </c>
      <c r="F58" s="11">
        <f>G58+H58</f>
        <v>1170454</v>
      </c>
      <c r="G58" s="11">
        <v>1024850</v>
      </c>
      <c r="H58" s="11">
        <v>145604</v>
      </c>
      <c r="I58" s="11">
        <v>164114</v>
      </c>
      <c r="J58" s="11">
        <v>0</v>
      </c>
      <c r="K58" s="11">
        <f>F58-I58-J58</f>
        <v>1006340</v>
      </c>
    </row>
    <row r="59" spans="1:11" s="6" customFormat="1" ht="33" x14ac:dyDescent="0.25">
      <c r="A59" s="10" t="s">
        <v>234</v>
      </c>
      <c r="B59" s="10" t="s">
        <v>167</v>
      </c>
      <c r="C59" s="10" t="s">
        <v>168</v>
      </c>
      <c r="D59" s="11">
        <f>+D60</f>
        <v>1500</v>
      </c>
      <c r="E59" s="11">
        <f>+E60</f>
        <v>1000</v>
      </c>
      <c r="F59" s="11">
        <f>G59+H59</f>
        <v>3885</v>
      </c>
      <c r="G59" s="11">
        <f>+G60</f>
        <v>2080</v>
      </c>
      <c r="H59" s="11">
        <f>+H60</f>
        <v>1805</v>
      </c>
      <c r="I59" s="11">
        <f>+I60</f>
        <v>655</v>
      </c>
      <c r="J59" s="11">
        <f>+J60</f>
        <v>0</v>
      </c>
      <c r="K59" s="11">
        <f>F59-I59-J59</f>
        <v>3230</v>
      </c>
    </row>
    <row r="60" spans="1:11" s="6" customFormat="1" ht="22.5" x14ac:dyDescent="0.25">
      <c r="A60" s="10" t="s">
        <v>235</v>
      </c>
      <c r="B60" s="10" t="s">
        <v>170</v>
      </c>
      <c r="C60" s="10" t="s">
        <v>171</v>
      </c>
      <c r="D60" s="11">
        <v>1500</v>
      </c>
      <c r="E60" s="11">
        <v>1000</v>
      </c>
      <c r="F60" s="11">
        <f>G60+H60</f>
        <v>3885</v>
      </c>
      <c r="G60" s="11">
        <v>2080</v>
      </c>
      <c r="H60" s="11">
        <v>1805</v>
      </c>
      <c r="I60" s="11">
        <v>655</v>
      </c>
      <c r="J60" s="11">
        <v>0</v>
      </c>
      <c r="K60" s="11">
        <f>F60-I60-J60</f>
        <v>3230</v>
      </c>
    </row>
    <row r="61" spans="1:11" s="6" customFormat="1" ht="22.5" x14ac:dyDescent="0.25">
      <c r="A61" s="10" t="s">
        <v>236</v>
      </c>
      <c r="B61" s="10" t="s">
        <v>237</v>
      </c>
      <c r="C61" s="10" t="s">
        <v>238</v>
      </c>
      <c r="D61" s="11">
        <f>+D62</f>
        <v>-1218052</v>
      </c>
      <c r="E61" s="11">
        <f>+E62</f>
        <v>-618702</v>
      </c>
      <c r="F61" s="11">
        <f>G61+H61</f>
        <v>0</v>
      </c>
      <c r="G61" s="11">
        <f>+G62</f>
        <v>0</v>
      </c>
      <c r="H61" s="11">
        <f>+H62</f>
        <v>0</v>
      </c>
      <c r="I61" s="11">
        <f>+I62</f>
        <v>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239</v>
      </c>
      <c r="B62" s="10" t="s">
        <v>173</v>
      </c>
      <c r="C62" s="10" t="s">
        <v>174</v>
      </c>
      <c r="D62" s="11">
        <v>-1218052</v>
      </c>
      <c r="E62" s="11">
        <v>-618702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240</v>
      </c>
      <c r="B63" s="10" t="s">
        <v>188</v>
      </c>
      <c r="C63" s="10" t="s">
        <v>189</v>
      </c>
      <c r="D63" s="11">
        <f>D64</f>
        <v>177000</v>
      </c>
      <c r="E63" s="11">
        <f>E64</f>
        <v>120500</v>
      </c>
      <c r="F63" s="11">
        <f>G63+H63</f>
        <v>48416</v>
      </c>
      <c r="G63" s="11">
        <f>G64</f>
        <v>0</v>
      </c>
      <c r="H63" s="11">
        <f>H64</f>
        <v>48416</v>
      </c>
      <c r="I63" s="11">
        <f>I64</f>
        <v>48416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241</v>
      </c>
      <c r="B64" s="10" t="s">
        <v>191</v>
      </c>
      <c r="C64" s="10" t="s">
        <v>192</v>
      </c>
      <c r="D64" s="11">
        <f>D65+D68</f>
        <v>177000</v>
      </c>
      <c r="E64" s="11">
        <f>E65+E68</f>
        <v>120500</v>
      </c>
      <c r="F64" s="11">
        <f>G64+H64</f>
        <v>48416</v>
      </c>
      <c r="G64" s="11">
        <f>G65+G68</f>
        <v>0</v>
      </c>
      <c r="H64" s="11">
        <f>H65+H68</f>
        <v>48416</v>
      </c>
      <c r="I64" s="11">
        <f>I65+I68</f>
        <v>48416</v>
      </c>
      <c r="J64" s="11">
        <f>J65+J68</f>
        <v>0</v>
      </c>
      <c r="K64" s="11">
        <f>F64-I64-J64</f>
        <v>0</v>
      </c>
    </row>
    <row r="65" spans="1:12" s="6" customFormat="1" ht="96" x14ac:dyDescent="0.25">
      <c r="A65" s="10" t="s">
        <v>242</v>
      </c>
      <c r="B65" s="10" t="s">
        <v>194</v>
      </c>
      <c r="C65" s="10" t="s">
        <v>195</v>
      </c>
      <c r="D65" s="11">
        <f>+D66+D67</f>
        <v>77000</v>
      </c>
      <c r="E65" s="11">
        <f>+E66+E67</f>
        <v>50500</v>
      </c>
      <c r="F65" s="11">
        <f>G65+H65</f>
        <v>48416</v>
      </c>
      <c r="G65" s="11">
        <f>+G66+G67</f>
        <v>0</v>
      </c>
      <c r="H65" s="11">
        <f>+H66+H67</f>
        <v>48416</v>
      </c>
      <c r="I65" s="11">
        <f>+I66+I67</f>
        <v>48416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181</v>
      </c>
      <c r="B66" s="10" t="s">
        <v>200</v>
      </c>
      <c r="C66" s="10" t="s">
        <v>201</v>
      </c>
      <c r="D66" s="11">
        <v>11000</v>
      </c>
      <c r="E66" s="11">
        <v>1000</v>
      </c>
      <c r="F66" s="11">
        <f>G66+H66</f>
        <v>536</v>
      </c>
      <c r="G66" s="11">
        <v>0</v>
      </c>
      <c r="H66" s="11">
        <v>536</v>
      </c>
      <c r="I66" s="11">
        <v>536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243</v>
      </c>
      <c r="B67" s="10" t="s">
        <v>203</v>
      </c>
      <c r="C67" s="10" t="s">
        <v>204</v>
      </c>
      <c r="D67" s="11">
        <v>66000</v>
      </c>
      <c r="E67" s="11">
        <v>49500</v>
      </c>
      <c r="F67" s="11">
        <f>G67+H67</f>
        <v>47880</v>
      </c>
      <c r="G67" s="11">
        <v>0</v>
      </c>
      <c r="H67" s="11">
        <v>47880</v>
      </c>
      <c r="I67" s="11">
        <v>47880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244</v>
      </c>
      <c r="B68" s="10" t="s">
        <v>209</v>
      </c>
      <c r="C68" s="10" t="s">
        <v>210</v>
      </c>
      <c r="D68" s="11">
        <f>+D69</f>
        <v>100000</v>
      </c>
      <c r="E68" s="11">
        <f>+E69</f>
        <v>70000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245</v>
      </c>
      <c r="B69" s="10" t="s">
        <v>212</v>
      </c>
      <c r="C69" s="10" t="s">
        <v>213</v>
      </c>
      <c r="D69" s="11">
        <v>100000</v>
      </c>
      <c r="E69" s="11">
        <v>70000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214</v>
      </c>
      <c r="B71" s="13"/>
      <c r="C71" s="13"/>
      <c r="D71" s="13"/>
      <c r="E71" s="13" t="s">
        <v>216</v>
      </c>
      <c r="F71" s="13"/>
      <c r="G71" s="13"/>
      <c r="H71" s="13"/>
      <c r="I71" s="13" t="s">
        <v>217</v>
      </c>
      <c r="J71" s="13"/>
      <c r="K71" s="13"/>
      <c r="L71" s="13"/>
    </row>
    <row r="72" spans="1:12" x14ac:dyDescent="0.25">
      <c r="A72" s="3" t="s">
        <v>215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247</v>
      </c>
      <c r="C11" s="10" t="s">
        <v>21</v>
      </c>
      <c r="D11" s="11">
        <f>D12+D17+D20</f>
        <v>5360013</v>
      </c>
      <c r="E11" s="11">
        <f>E12+E17+E20</f>
        <v>3360010</v>
      </c>
      <c r="F11" s="11">
        <f>G11+H11</f>
        <v>1242764</v>
      </c>
      <c r="G11" s="11">
        <f>G12+G17+G20</f>
        <v>0</v>
      </c>
      <c r="H11" s="11">
        <f>H12+H17+H20</f>
        <v>1242764</v>
      </c>
      <c r="I11" s="11">
        <f>I12+I17+I20</f>
        <v>1242764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1218052</v>
      </c>
      <c r="E12" s="11">
        <f>+E13</f>
        <v>618702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248</v>
      </c>
      <c r="B13" s="10" t="s">
        <v>134</v>
      </c>
      <c r="C13" s="10" t="s">
        <v>135</v>
      </c>
      <c r="D13" s="11">
        <f>+D14</f>
        <v>1218052</v>
      </c>
      <c r="E13" s="11">
        <f>+E14</f>
        <v>618702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220</v>
      </c>
      <c r="B14" s="10" t="s">
        <v>149</v>
      </c>
      <c r="C14" s="10" t="s">
        <v>150</v>
      </c>
      <c r="D14" s="11">
        <f>+D15</f>
        <v>1218052</v>
      </c>
      <c r="E14" s="11">
        <f>+E15</f>
        <v>618702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222</v>
      </c>
      <c r="B15" s="10" t="s">
        <v>237</v>
      </c>
      <c r="C15" s="10" t="s">
        <v>238</v>
      </c>
      <c r="D15" s="11">
        <f>+D16</f>
        <v>1218052</v>
      </c>
      <c r="E15" s="11">
        <f>+E16</f>
        <v>618702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55</v>
      </c>
      <c r="B16" s="10" t="s">
        <v>176</v>
      </c>
      <c r="C16" s="10" t="s">
        <v>177</v>
      </c>
      <c r="D16" s="11">
        <v>1218052</v>
      </c>
      <c r="E16" s="11">
        <v>618702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82</v>
      </c>
      <c r="B17" s="10" t="s">
        <v>179</v>
      </c>
      <c r="C17" s="10" t="s">
        <v>180</v>
      </c>
      <c r="D17" s="11">
        <f>D18</f>
        <v>0</v>
      </c>
      <c r="E17" s="11">
        <f>E18</f>
        <v>0</v>
      </c>
      <c r="F17" s="11">
        <f>G17+H17</f>
        <v>536781</v>
      </c>
      <c r="G17" s="11">
        <f>G18</f>
        <v>0</v>
      </c>
      <c r="H17" s="11">
        <f>H18</f>
        <v>536781</v>
      </c>
      <c r="I17" s="11">
        <f>I18</f>
        <v>536781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85</v>
      </c>
      <c r="B18" s="10" t="s">
        <v>182</v>
      </c>
      <c r="C18" s="10" t="s">
        <v>183</v>
      </c>
      <c r="D18" s="11">
        <f>+D19</f>
        <v>0</v>
      </c>
      <c r="E18" s="11">
        <f>+E19</f>
        <v>0</v>
      </c>
      <c r="F18" s="11">
        <f>G18+H18</f>
        <v>536781</v>
      </c>
      <c r="G18" s="11">
        <f>+G19</f>
        <v>0</v>
      </c>
      <c r="H18" s="11">
        <f>+H19</f>
        <v>536781</v>
      </c>
      <c r="I18" s="11">
        <f>+I19</f>
        <v>536781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249</v>
      </c>
      <c r="B19" s="10" t="s">
        <v>185</v>
      </c>
      <c r="C19" s="10" t="s">
        <v>186</v>
      </c>
      <c r="D19" s="11">
        <v>0</v>
      </c>
      <c r="E19" s="11">
        <v>0</v>
      </c>
      <c r="F19" s="11">
        <f>G19+H19</f>
        <v>536781</v>
      </c>
      <c r="G19" s="11">
        <v>0</v>
      </c>
      <c r="H19" s="11">
        <v>536781</v>
      </c>
      <c r="I19" s="11">
        <v>536781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225</v>
      </c>
      <c r="B20" s="10" t="s">
        <v>188</v>
      </c>
      <c r="C20" s="10" t="s">
        <v>189</v>
      </c>
      <c r="D20" s="11">
        <f>D21</f>
        <v>4141961</v>
      </c>
      <c r="E20" s="11">
        <f>E21</f>
        <v>2741308</v>
      </c>
      <c r="F20" s="11">
        <f>G20+H20</f>
        <v>705983</v>
      </c>
      <c r="G20" s="11">
        <f>G21</f>
        <v>0</v>
      </c>
      <c r="H20" s="11">
        <f>H21</f>
        <v>705983</v>
      </c>
      <c r="I20" s="11">
        <f>I21</f>
        <v>705983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100</v>
      </c>
      <c r="B21" s="10" t="s">
        <v>191</v>
      </c>
      <c r="C21" s="10" t="s">
        <v>192</v>
      </c>
      <c r="D21" s="11">
        <f>D22</f>
        <v>4141961</v>
      </c>
      <c r="E21" s="11">
        <f>E22</f>
        <v>2741308</v>
      </c>
      <c r="F21" s="11">
        <f>G21+H21</f>
        <v>705983</v>
      </c>
      <c r="G21" s="11">
        <f>G22</f>
        <v>0</v>
      </c>
      <c r="H21" s="11">
        <f>H22</f>
        <v>705983</v>
      </c>
      <c r="I21" s="11">
        <f>I22</f>
        <v>705983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103</v>
      </c>
      <c r="B22" s="10" t="s">
        <v>194</v>
      </c>
      <c r="C22" s="10" t="s">
        <v>195</v>
      </c>
      <c r="D22" s="11">
        <f>+D23+D24</f>
        <v>4141961</v>
      </c>
      <c r="E22" s="11">
        <f>+E23+E24</f>
        <v>2741308</v>
      </c>
      <c r="F22" s="11">
        <f>G22+H22</f>
        <v>705983</v>
      </c>
      <c r="G22" s="11">
        <f>+G23+G24</f>
        <v>0</v>
      </c>
      <c r="H22" s="11">
        <f>+H23+H24</f>
        <v>705983</v>
      </c>
      <c r="I22" s="11">
        <f>+I23+I24</f>
        <v>705983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226</v>
      </c>
      <c r="B23" s="10" t="s">
        <v>197</v>
      </c>
      <c r="C23" s="10" t="s">
        <v>198</v>
      </c>
      <c r="D23" s="11">
        <v>170000</v>
      </c>
      <c r="E23" s="11">
        <v>110000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250</v>
      </c>
      <c r="B24" s="10" t="s">
        <v>206</v>
      </c>
      <c r="C24" s="10" t="s">
        <v>207</v>
      </c>
      <c r="D24" s="11">
        <v>3971961</v>
      </c>
      <c r="E24" s="11">
        <v>2631308</v>
      </c>
      <c r="F24" s="11">
        <f>G24+H24</f>
        <v>705983</v>
      </c>
      <c r="G24" s="11">
        <v>0</v>
      </c>
      <c r="H24" s="11">
        <v>705983</v>
      </c>
      <c r="I24" s="11">
        <v>705983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214</v>
      </c>
      <c r="B26" s="13"/>
      <c r="C26" s="13"/>
      <c r="D26" s="13"/>
      <c r="E26" s="13" t="s">
        <v>216</v>
      </c>
      <c r="F26" s="13"/>
      <c r="G26" s="13"/>
      <c r="H26" s="13"/>
      <c r="I26" s="13" t="s">
        <v>217</v>
      </c>
      <c r="J26" s="13"/>
      <c r="K26" s="13"/>
      <c r="L26" s="13"/>
    </row>
    <row r="27" spans="1:12" x14ac:dyDescent="0.25">
      <c r="A27" s="3" t="s">
        <v>215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2021-12-06T07:30:57Z</dcterms:created>
  <dcterms:modified xsi:type="dcterms:W3CDTF">2021-12-06T07:31:17Z</dcterms:modified>
</cp:coreProperties>
</file>