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47183820-FF19-4022-9577-B3944F03F131}" xr6:coauthVersionLast="46" xr6:coauthVersionMax="46" xr10:uidLastSave="{00000000-0000-0000-0000-000000000000}"/>
  <bookViews>
    <workbookView xWindow="2685" yWindow="2685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16" i="2"/>
  <c r="D15" i="2" s="1"/>
  <c r="E16" i="2"/>
  <c r="E15" i="2" s="1"/>
  <c r="G16" i="2"/>
  <c r="F16" i="2" s="1"/>
  <c r="K16" i="2" s="1"/>
  <c r="H16" i="2"/>
  <c r="H15" i="2" s="1"/>
  <c r="H14" i="2" s="1"/>
  <c r="I16" i="2"/>
  <c r="I15" i="2" s="1"/>
  <c r="J16" i="2"/>
  <c r="J15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D22" i="2"/>
  <c r="D21" i="2" s="1"/>
  <c r="E22" i="2"/>
  <c r="E21" i="2" s="1"/>
  <c r="G22" i="2"/>
  <c r="F22" i="2" s="1"/>
  <c r="K22" i="2" s="1"/>
  <c r="H22" i="2"/>
  <c r="H21" i="2" s="1"/>
  <c r="I22" i="2"/>
  <c r="I21" i="2" s="1"/>
  <c r="J22" i="2"/>
  <c r="J21" i="2" s="1"/>
  <c r="F23" i="2"/>
  <c r="K23" i="2"/>
  <c r="D26" i="2"/>
  <c r="D25" i="2" s="1"/>
  <c r="D24" i="2" s="1"/>
  <c r="E26" i="2"/>
  <c r="E25" i="2" s="1"/>
  <c r="E24" i="2" s="1"/>
  <c r="G26" i="2"/>
  <c r="F26" i="2" s="1"/>
  <c r="H26" i="2"/>
  <c r="H25" i="2" s="1"/>
  <c r="H24" i="2" s="1"/>
  <c r="I26" i="2"/>
  <c r="I25" i="2" s="1"/>
  <c r="I24" i="2" s="1"/>
  <c r="J26" i="2"/>
  <c r="J25" i="2" s="1"/>
  <c r="J24" i="2" s="1"/>
  <c r="K26" i="2"/>
  <c r="F27" i="2"/>
  <c r="K27" i="2" s="1"/>
  <c r="F28" i="2"/>
  <c r="K28" i="2"/>
  <c r="D29" i="2"/>
  <c r="E29" i="2"/>
  <c r="G29" i="2"/>
  <c r="F29" i="2" s="1"/>
  <c r="H29" i="2"/>
  <c r="I29" i="2"/>
  <c r="J29" i="2"/>
  <c r="K29" i="2"/>
  <c r="F30" i="2"/>
  <c r="K30" i="2" s="1"/>
  <c r="F31" i="2"/>
  <c r="K31" i="2"/>
  <c r="F32" i="2"/>
  <c r="K32" i="2" s="1"/>
  <c r="D34" i="2"/>
  <c r="D33" i="2" s="1"/>
  <c r="E34" i="2"/>
  <c r="G34" i="2"/>
  <c r="H34" i="2"/>
  <c r="F34" i="2" s="1"/>
  <c r="I34" i="2"/>
  <c r="I33" i="2" s="1"/>
  <c r="J34" i="2"/>
  <c r="F35" i="2"/>
  <c r="K35" i="2"/>
  <c r="F36" i="2"/>
  <c r="K36" i="2" s="1"/>
  <c r="F37" i="2"/>
  <c r="K37" i="2"/>
  <c r="D39" i="2"/>
  <c r="D38" i="2" s="1"/>
  <c r="E39" i="2"/>
  <c r="E38" i="2" s="1"/>
  <c r="E33" i="2" s="1"/>
  <c r="G39" i="2"/>
  <c r="F39" i="2" s="1"/>
  <c r="H39" i="2"/>
  <c r="H38" i="2" s="1"/>
  <c r="I39" i="2"/>
  <c r="I38" i="2" s="1"/>
  <c r="J39" i="2"/>
  <c r="J38" i="2" s="1"/>
  <c r="K39" i="2"/>
  <c r="F40" i="2"/>
  <c r="K40" i="2" s="1"/>
  <c r="F41" i="2"/>
  <c r="K41" i="2"/>
  <c r="F42" i="2"/>
  <c r="K42" i="2" s="1"/>
  <c r="F43" i="2"/>
  <c r="K43" i="2"/>
  <c r="D45" i="2"/>
  <c r="D44" i="2" s="1"/>
  <c r="E45" i="2"/>
  <c r="E44" i="2" s="1"/>
  <c r="G45" i="2"/>
  <c r="F45" i="2" s="1"/>
  <c r="H45" i="2"/>
  <c r="H44" i="2" s="1"/>
  <c r="I45" i="2"/>
  <c r="I44" i="2" s="1"/>
  <c r="J45" i="2"/>
  <c r="J44" i="2" s="1"/>
  <c r="K45" i="2"/>
  <c r="F46" i="2"/>
  <c r="K46" i="2" s="1"/>
  <c r="E49" i="2"/>
  <c r="E48" i="2" s="1"/>
  <c r="D50" i="2"/>
  <c r="D49" i="2" s="1"/>
  <c r="D48" i="2" s="1"/>
  <c r="E50" i="2"/>
  <c r="G50" i="2"/>
  <c r="G49" i="2" s="1"/>
  <c r="H50" i="2"/>
  <c r="F50" i="2" s="1"/>
  <c r="I50" i="2"/>
  <c r="I49" i="2" s="1"/>
  <c r="I48" i="2" s="1"/>
  <c r="J50" i="2"/>
  <c r="J49" i="2" s="1"/>
  <c r="J48" i="2" s="1"/>
  <c r="F51" i="2"/>
  <c r="K51" i="2"/>
  <c r="D53" i="2"/>
  <c r="D52" i="2" s="1"/>
  <c r="E53" i="2"/>
  <c r="G53" i="2"/>
  <c r="F53" i="2" s="1"/>
  <c r="H53" i="2"/>
  <c r="I53" i="2"/>
  <c r="J53" i="2"/>
  <c r="K53" i="2"/>
  <c r="F54" i="2"/>
  <c r="K54" i="2" s="1"/>
  <c r="E55" i="2"/>
  <c r="D56" i="2"/>
  <c r="D55" i="2" s="1"/>
  <c r="E56" i="2"/>
  <c r="G56" i="2"/>
  <c r="G55" i="2" s="1"/>
  <c r="H56" i="2"/>
  <c r="F56" i="2" s="1"/>
  <c r="I56" i="2"/>
  <c r="I55" i="2" s="1"/>
  <c r="J56" i="2"/>
  <c r="J55" i="2" s="1"/>
  <c r="F57" i="2"/>
  <c r="K57" i="2"/>
  <c r="D58" i="2"/>
  <c r="E58" i="2"/>
  <c r="G58" i="2"/>
  <c r="F58" i="2" s="1"/>
  <c r="K58" i="2" s="1"/>
  <c r="H58" i="2"/>
  <c r="I58" i="2"/>
  <c r="J58" i="2"/>
  <c r="F59" i="2"/>
  <c r="K59" i="2" s="1"/>
  <c r="D60" i="2"/>
  <c r="E60" i="2"/>
  <c r="G60" i="2"/>
  <c r="H60" i="2"/>
  <c r="F60" i="2" s="1"/>
  <c r="I60" i="2"/>
  <c r="J60" i="2"/>
  <c r="F61" i="2"/>
  <c r="K61" i="2"/>
  <c r="D64" i="2"/>
  <c r="D63" i="2" s="1"/>
  <c r="D62" i="2" s="1"/>
  <c r="E64" i="2"/>
  <c r="E63" i="2" s="1"/>
  <c r="E62" i="2" s="1"/>
  <c r="G64" i="2"/>
  <c r="F64" i="2" s="1"/>
  <c r="K64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 s="1"/>
  <c r="F66" i="2"/>
  <c r="K66" i="2"/>
  <c r="D67" i="2"/>
  <c r="E67" i="2"/>
  <c r="G67" i="2"/>
  <c r="F67" i="2" s="1"/>
  <c r="H67" i="2"/>
  <c r="I67" i="2"/>
  <c r="J67" i="2"/>
  <c r="K67" i="2"/>
  <c r="F68" i="2"/>
  <c r="K68" i="2" s="1"/>
  <c r="G16" i="1"/>
  <c r="D17" i="1"/>
  <c r="E17" i="1"/>
  <c r="E16" i="1" s="1"/>
  <c r="F17" i="1"/>
  <c r="G17" i="1"/>
  <c r="H17" i="1"/>
  <c r="I17" i="1"/>
  <c r="J17" i="1"/>
  <c r="J16" i="1" s="1"/>
  <c r="J15" i="1" s="1"/>
  <c r="F18" i="1"/>
  <c r="K18" i="1"/>
  <c r="D19" i="1"/>
  <c r="E19" i="1"/>
  <c r="G19" i="1"/>
  <c r="H19" i="1"/>
  <c r="I19" i="1"/>
  <c r="J19" i="1"/>
  <c r="F20" i="1"/>
  <c r="K20" i="1"/>
  <c r="F21" i="1"/>
  <c r="K21" i="1"/>
  <c r="H22" i="1"/>
  <c r="D23" i="1"/>
  <c r="D22" i="1" s="1"/>
  <c r="E23" i="1"/>
  <c r="E22" i="1" s="1"/>
  <c r="G23" i="1"/>
  <c r="F23" i="1" s="1"/>
  <c r="K23" i="1" s="1"/>
  <c r="H23" i="1"/>
  <c r="I23" i="1"/>
  <c r="I22" i="1" s="1"/>
  <c r="J23" i="1"/>
  <c r="J22" i="1" s="1"/>
  <c r="F24" i="1"/>
  <c r="K24" i="1" s="1"/>
  <c r="G26" i="1"/>
  <c r="F26" i="1" s="1"/>
  <c r="D27" i="1"/>
  <c r="D26" i="1" s="1"/>
  <c r="D25" i="1" s="1"/>
  <c r="E27" i="1"/>
  <c r="E26" i="1" s="1"/>
  <c r="E25" i="1" s="1"/>
  <c r="F27" i="1"/>
  <c r="G27" i="1"/>
  <c r="H27" i="1"/>
  <c r="H26" i="1" s="1"/>
  <c r="H25" i="1" s="1"/>
  <c r="I27" i="1"/>
  <c r="I26" i="1" s="1"/>
  <c r="I25" i="1" s="1"/>
  <c r="J27" i="1"/>
  <c r="F28" i="1"/>
  <c r="K28" i="1"/>
  <c r="F29" i="1"/>
  <c r="K29" i="1" s="1"/>
  <c r="D30" i="1"/>
  <c r="E30" i="1"/>
  <c r="F30" i="1"/>
  <c r="G30" i="1"/>
  <c r="H30" i="1"/>
  <c r="I30" i="1"/>
  <c r="J30" i="1"/>
  <c r="J26" i="1" s="1"/>
  <c r="J25" i="1" s="1"/>
  <c r="F31" i="1"/>
  <c r="K31" i="1"/>
  <c r="F32" i="1"/>
  <c r="K32" i="1" s="1"/>
  <c r="F33" i="1"/>
  <c r="K33" i="1"/>
  <c r="D35" i="1"/>
  <c r="D34" i="1" s="1"/>
  <c r="E35" i="1"/>
  <c r="E34" i="1" s="1"/>
  <c r="G35" i="1"/>
  <c r="H35" i="1"/>
  <c r="I35" i="1"/>
  <c r="I34" i="1" s="1"/>
  <c r="J35" i="1"/>
  <c r="F36" i="1"/>
  <c r="K36" i="1"/>
  <c r="F37" i="1"/>
  <c r="K37" i="1"/>
  <c r="F38" i="1"/>
  <c r="K38" i="1"/>
  <c r="D40" i="1"/>
  <c r="D39" i="1" s="1"/>
  <c r="E40" i="1"/>
  <c r="E39" i="1" s="1"/>
  <c r="G40" i="1"/>
  <c r="G39" i="1" s="1"/>
  <c r="H40" i="1"/>
  <c r="H39" i="1" s="1"/>
  <c r="F39" i="1" s="1"/>
  <c r="K39" i="1" s="1"/>
  <c r="I40" i="1"/>
  <c r="I39" i="1" s="1"/>
  <c r="J40" i="1"/>
  <c r="J39" i="1" s="1"/>
  <c r="F41" i="1"/>
  <c r="K41" i="1"/>
  <c r="F42" i="1"/>
  <c r="K42" i="1"/>
  <c r="F43" i="1"/>
  <c r="K43" i="1"/>
  <c r="F44" i="1"/>
  <c r="K44" i="1"/>
  <c r="D46" i="1"/>
  <c r="D45" i="1" s="1"/>
  <c r="E46" i="1"/>
  <c r="E45" i="1" s="1"/>
  <c r="G46" i="1"/>
  <c r="G45" i="1" s="1"/>
  <c r="H46" i="1"/>
  <c r="H45" i="1" s="1"/>
  <c r="F45" i="1" s="1"/>
  <c r="K45" i="1" s="1"/>
  <c r="I46" i="1"/>
  <c r="I45" i="1" s="1"/>
  <c r="J46" i="1"/>
  <c r="J45" i="1" s="1"/>
  <c r="F47" i="1"/>
  <c r="K47" i="1"/>
  <c r="H49" i="1"/>
  <c r="H50" i="1"/>
  <c r="D51" i="1"/>
  <c r="D50" i="1" s="1"/>
  <c r="D49" i="1" s="1"/>
  <c r="E51" i="1"/>
  <c r="E50" i="1" s="1"/>
  <c r="E49" i="1" s="1"/>
  <c r="G51" i="1"/>
  <c r="F51" i="1" s="1"/>
  <c r="K51" i="1" s="1"/>
  <c r="H51" i="1"/>
  <c r="I51" i="1"/>
  <c r="I50" i="1" s="1"/>
  <c r="I49" i="1" s="1"/>
  <c r="J51" i="1"/>
  <c r="J50" i="1" s="1"/>
  <c r="J49" i="1" s="1"/>
  <c r="F52" i="1"/>
  <c r="K52" i="1" s="1"/>
  <c r="D54" i="1"/>
  <c r="E54" i="1"/>
  <c r="F54" i="1"/>
  <c r="G54" i="1"/>
  <c r="H54" i="1"/>
  <c r="I54" i="1"/>
  <c r="J54" i="1"/>
  <c r="J53" i="1" s="1"/>
  <c r="F55" i="1"/>
  <c r="K55" i="1"/>
  <c r="D56" i="1"/>
  <c r="I56" i="1"/>
  <c r="D57" i="1"/>
  <c r="E57" i="1"/>
  <c r="E56" i="1" s="1"/>
  <c r="G57" i="1"/>
  <c r="H57" i="1"/>
  <c r="H56" i="1" s="1"/>
  <c r="I57" i="1"/>
  <c r="J57" i="1"/>
  <c r="J56" i="1" s="1"/>
  <c r="F58" i="1"/>
  <c r="K58" i="1"/>
  <c r="D59" i="1"/>
  <c r="E59" i="1"/>
  <c r="G59" i="1"/>
  <c r="F59" i="1" s="1"/>
  <c r="H59" i="1"/>
  <c r="I59" i="1"/>
  <c r="J59" i="1"/>
  <c r="K59" i="1"/>
  <c r="F60" i="1"/>
  <c r="K60" i="1"/>
  <c r="F61" i="1"/>
  <c r="K61" i="1"/>
  <c r="F62" i="1"/>
  <c r="K62" i="1"/>
  <c r="E63" i="1"/>
  <c r="G63" i="1"/>
  <c r="D64" i="1"/>
  <c r="D63" i="1" s="1"/>
  <c r="E64" i="1"/>
  <c r="G64" i="1"/>
  <c r="H64" i="1"/>
  <c r="H63" i="1" s="1"/>
  <c r="I64" i="1"/>
  <c r="I63" i="1" s="1"/>
  <c r="J64" i="1"/>
  <c r="J63" i="1" s="1"/>
  <c r="F65" i="1"/>
  <c r="K65" i="1"/>
  <c r="E67" i="1"/>
  <c r="E66" i="1" s="1"/>
  <c r="D68" i="1"/>
  <c r="D67" i="1" s="1"/>
  <c r="D66" i="1" s="1"/>
  <c r="E68" i="1"/>
  <c r="G68" i="1"/>
  <c r="H68" i="1"/>
  <c r="H67" i="1" s="1"/>
  <c r="H66" i="1" s="1"/>
  <c r="I68" i="1"/>
  <c r="I67" i="1" s="1"/>
  <c r="I66" i="1" s="1"/>
  <c r="J68" i="1"/>
  <c r="J67" i="1" s="1"/>
  <c r="J66" i="1" s="1"/>
  <c r="F69" i="1"/>
  <c r="K69" i="1"/>
  <c r="F70" i="1"/>
  <c r="K70" i="1"/>
  <c r="F71" i="1"/>
  <c r="K71" i="1"/>
  <c r="F72" i="1"/>
  <c r="K72" i="1"/>
  <c r="D73" i="1"/>
  <c r="E73" i="1"/>
  <c r="G73" i="1"/>
  <c r="F73" i="1" s="1"/>
  <c r="K73" i="1" s="1"/>
  <c r="H73" i="1"/>
  <c r="I73" i="1"/>
  <c r="J73" i="1"/>
  <c r="F74" i="1"/>
  <c r="K74" i="1"/>
  <c r="H11" i="3" l="1"/>
  <c r="J11" i="3"/>
  <c r="E11" i="3"/>
  <c r="I11" i="3"/>
  <c r="D11" i="3"/>
  <c r="G21" i="3"/>
  <c r="G14" i="3"/>
  <c r="G17" i="3"/>
  <c r="F17" i="3" s="1"/>
  <c r="K17" i="3" s="1"/>
  <c r="G63" i="2"/>
  <c r="F55" i="2"/>
  <c r="K55" i="2" s="1"/>
  <c r="I52" i="2"/>
  <c r="I47" i="2" s="1"/>
  <c r="G48" i="2"/>
  <c r="G38" i="2"/>
  <c r="F38" i="2" s="1"/>
  <c r="K38" i="2" s="1"/>
  <c r="K34" i="2"/>
  <c r="G25" i="2"/>
  <c r="G52" i="2"/>
  <c r="D47" i="2"/>
  <c r="G44" i="2"/>
  <c r="F44" i="2" s="1"/>
  <c r="K44" i="2" s="1"/>
  <c r="J14" i="2"/>
  <c r="J13" i="2" s="1"/>
  <c r="E14" i="2"/>
  <c r="E13" i="2" s="1"/>
  <c r="K60" i="2"/>
  <c r="K56" i="2"/>
  <c r="J52" i="2"/>
  <c r="J47" i="2" s="1"/>
  <c r="E52" i="2"/>
  <c r="E47" i="2" s="1"/>
  <c r="K50" i="2"/>
  <c r="J33" i="2"/>
  <c r="I14" i="2"/>
  <c r="I13" i="2" s="1"/>
  <c r="D14" i="2"/>
  <c r="D13" i="2" s="1"/>
  <c r="D12" i="2" s="1"/>
  <c r="D11" i="2" s="1"/>
  <c r="H33" i="2"/>
  <c r="H13" i="2" s="1"/>
  <c r="G21" i="2"/>
  <c r="F21" i="2" s="1"/>
  <c r="K21" i="2" s="1"/>
  <c r="G15" i="2"/>
  <c r="H55" i="2"/>
  <c r="H52" i="2" s="1"/>
  <c r="H49" i="2"/>
  <c r="H48" i="2" s="1"/>
  <c r="J14" i="1"/>
  <c r="K54" i="1"/>
  <c r="K30" i="1"/>
  <c r="K17" i="1"/>
  <c r="F16" i="1"/>
  <c r="K16" i="1" s="1"/>
  <c r="F63" i="1"/>
  <c r="K63" i="1" s="1"/>
  <c r="G67" i="1"/>
  <c r="I48" i="1"/>
  <c r="H34" i="1"/>
  <c r="K27" i="1"/>
  <c r="K26" i="1"/>
  <c r="F68" i="1"/>
  <c r="K68" i="1" s="1"/>
  <c r="I53" i="1"/>
  <c r="E53" i="1"/>
  <c r="E48" i="1" s="1"/>
  <c r="J48" i="1"/>
  <c r="G25" i="1"/>
  <c r="F25" i="1" s="1"/>
  <c r="K25" i="1" s="1"/>
  <c r="I16" i="1"/>
  <c r="I15" i="1" s="1"/>
  <c r="I14" i="1" s="1"/>
  <c r="E15" i="1"/>
  <c r="E14" i="1" s="1"/>
  <c r="G15" i="1"/>
  <c r="F64" i="1"/>
  <c r="K64" i="1" s="1"/>
  <c r="F57" i="1"/>
  <c r="K57" i="1" s="1"/>
  <c r="H53" i="1"/>
  <c r="H48" i="1" s="1"/>
  <c r="D53" i="1"/>
  <c r="D48" i="1" s="1"/>
  <c r="F46" i="1"/>
  <c r="K46" i="1" s="1"/>
  <c r="F40" i="1"/>
  <c r="K40" i="1" s="1"/>
  <c r="F35" i="1"/>
  <c r="K35" i="1" s="1"/>
  <c r="F19" i="1"/>
  <c r="K19" i="1" s="1"/>
  <c r="H16" i="1"/>
  <c r="H15" i="1" s="1"/>
  <c r="D16" i="1"/>
  <c r="D15" i="1" s="1"/>
  <c r="D14" i="1" s="1"/>
  <c r="J34" i="1"/>
  <c r="G56" i="1"/>
  <c r="G50" i="1"/>
  <c r="G34" i="1"/>
  <c r="F34" i="1" s="1"/>
  <c r="G22" i="1"/>
  <c r="F22" i="1" s="1"/>
  <c r="K22" i="1" s="1"/>
  <c r="F14" i="3" l="1"/>
  <c r="K14" i="3" s="1"/>
  <c r="G13" i="3"/>
  <c r="F21" i="3"/>
  <c r="K21" i="3" s="1"/>
  <c r="G20" i="3"/>
  <c r="F20" i="3" s="1"/>
  <c r="K20" i="3" s="1"/>
  <c r="H47" i="2"/>
  <c r="H12" i="2" s="1"/>
  <c r="H11" i="2" s="1"/>
  <c r="I12" i="2"/>
  <c r="I11" i="2" s="1"/>
  <c r="J12" i="2"/>
  <c r="J11" i="2" s="1"/>
  <c r="F52" i="2"/>
  <c r="K52" i="2" s="1"/>
  <c r="F49" i="2"/>
  <c r="K49" i="2" s="1"/>
  <c r="E12" i="2"/>
  <c r="E11" i="2" s="1"/>
  <c r="F48" i="2"/>
  <c r="K48" i="2" s="1"/>
  <c r="G47" i="2"/>
  <c r="F63" i="2"/>
  <c r="K63" i="2" s="1"/>
  <c r="G62" i="2"/>
  <c r="F62" i="2" s="1"/>
  <c r="K62" i="2" s="1"/>
  <c r="G14" i="2"/>
  <c r="F15" i="2"/>
  <c r="K15" i="2" s="1"/>
  <c r="G33" i="2"/>
  <c r="F33" i="2" s="1"/>
  <c r="K33" i="2" s="1"/>
  <c r="F25" i="2"/>
  <c r="K25" i="2" s="1"/>
  <c r="G24" i="2"/>
  <c r="F24" i="2" s="1"/>
  <c r="K24" i="2" s="1"/>
  <c r="F56" i="1"/>
  <c r="K56" i="1" s="1"/>
  <c r="G53" i="1"/>
  <c r="F53" i="1" s="1"/>
  <c r="K53" i="1" s="1"/>
  <c r="F15" i="1"/>
  <c r="K15" i="1" s="1"/>
  <c r="G14" i="1"/>
  <c r="J13" i="1"/>
  <c r="E13" i="1"/>
  <c r="G66" i="1"/>
  <c r="F66" i="1" s="1"/>
  <c r="K66" i="1" s="1"/>
  <c r="F67" i="1"/>
  <c r="K67" i="1" s="1"/>
  <c r="K34" i="1"/>
  <c r="D13" i="1"/>
  <c r="I13" i="1"/>
  <c r="F50" i="1"/>
  <c r="K50" i="1" s="1"/>
  <c r="G49" i="1"/>
  <c r="H14" i="1"/>
  <c r="H13" i="1" s="1"/>
  <c r="F13" i="3" l="1"/>
  <c r="K13" i="3" s="1"/>
  <c r="G12" i="3"/>
  <c r="F47" i="2"/>
  <c r="K47" i="2" s="1"/>
  <c r="G13" i="2"/>
  <c r="F14" i="2"/>
  <c r="K14" i="2" s="1"/>
  <c r="H11" i="1"/>
  <c r="H12" i="1"/>
  <c r="D11" i="1"/>
  <c r="D12" i="1"/>
  <c r="E11" i="1"/>
  <c r="E12" i="1"/>
  <c r="F49" i="1"/>
  <c r="K49" i="1" s="1"/>
  <c r="G48" i="1"/>
  <c r="F48" i="1" s="1"/>
  <c r="K48" i="1" s="1"/>
  <c r="J11" i="1"/>
  <c r="J12" i="1"/>
  <c r="F14" i="1"/>
  <c r="K14" i="1" s="1"/>
  <c r="G13" i="1"/>
  <c r="I11" i="1"/>
  <c r="I12" i="1"/>
  <c r="F12" i="3" l="1"/>
  <c r="K12" i="3" s="1"/>
  <c r="G11" i="3"/>
  <c r="F11" i="3" s="1"/>
  <c r="K11" i="3" s="1"/>
  <c r="G12" i="2"/>
  <c r="F13" i="2"/>
  <c r="K13" i="2" s="1"/>
  <c r="F13" i="1"/>
  <c r="K13" i="1" s="1"/>
  <c r="G11" i="1"/>
  <c r="F11" i="1" s="1"/>
  <c r="K11" i="1" s="1"/>
  <c r="G12" i="1"/>
  <c r="F12" i="1" s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<sst xmlns="http://schemas.openxmlformats.org/spreadsheetml/2006/main" count="477" uniqueCount="248">
  <si>
    <t>CENTRALIZAT</t>
  </si>
  <si>
    <t xml:space="preserve"> Anexa 12</t>
  </si>
  <si>
    <t>Cont de executie - Venituri - Bugetul local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</si>
  <si>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</si>
  <si>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</si>
  <si>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</si>
  <si>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</si>
  <si>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</si>
  <si>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</si>
  <si>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</si>
  <si>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</si>
  <si>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</si>
  <si>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</si>
  <si>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</si>
  <si>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</si>
  <si>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</si>
  <si>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</si>
  <si>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</si>
  <si>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</si>
  <si>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</si>
  <si>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</si>
  <si>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</si>
  <si>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</si>
  <si>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</si>
  <si>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</si>
  <si>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</si>
  <si>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</si>
  <si>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</si>
  <si>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</si>
  <si>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</si>
  <si>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</si>
  <si>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</si>
  <si>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</si>
  <si>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</si>
  <si>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</si>
  <si>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</si>
  <si>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</si>
  <si>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</si>
  <si>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</si>
  <si>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</si>
  <si>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</si>
  <si>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</si>
  <si>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</si>
  <si>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</si>
  <si>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</si>
  <si>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</si>
  <si>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</si>
  <si>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</si>
  <si>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</si>
  <si>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</si>
  <si>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</si>
  <si>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</si>
  <si>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18</t>
  </si>
  <si>
    <t>A1.3.  ALTE IMPOZITE  PE VENIT, PROFIT SI CASTIGURI DIN CAPITAL (cod 05.02)</t>
  </si>
  <si>
    <t>00.07</t>
  </si>
  <si>
    <t>19</t>
  </si>
  <si>
    <t>Alte impozite pe venit, profit si castiguri din capital (cod 05.02.50)</t>
  </si>
  <si>
    <t>05.02</t>
  </si>
  <si>
    <t>20</t>
  </si>
  <si>
    <t xml:space="preserve"> Alte impozite pe venit, profit si castiguri din capital </t>
  </si>
  <si>
    <t>05.02.50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</si>
  <si>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</si>
  <si>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</si>
  <si>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</si>
  <si>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</si>
  <si>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</si>
  <si>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</si>
  <si>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</si>
  <si>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</si>
  <si>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</si>
  <si>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</si>
  <si>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</si>
  <si>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</si>
  <si>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</si>
  <si>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</si>
  <si>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</si>
  <si>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</si>
  <si>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</si>
  <si>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</si>
  <si>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</si>
  <si>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</si>
  <si>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</si>
  <si>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</si>
  <si>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</si>
  <si>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</si>
  <si>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</si>
  <si>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</si>
  <si>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</si>
  <si>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</si>
  <si>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</si>
  <si>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</si>
  <si>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</si>
  <si>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</si>
  <si>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</si>
  <si>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</si>
  <si>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</si>
  <si>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</si>
  <si>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</si>
  <si>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</si>
  <si>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</si>
  <si>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</si>
  <si>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</si>
  <si>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</si>
  <si>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</si>
  <si>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</si>
  <si>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</si>
  <si>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</si>
  <si>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</si>
  <si>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</si>
  <si>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</si>
  <si>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</si>
  <si>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</si>
  <si>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</si>
  <si>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</si>
  <si>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</si>
  <si>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</si>
  <si>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</si>
  <si>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</si>
  <si>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</si>
  <si>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</si>
  <si>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</si>
  <si>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</si>
  <si>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</si>
  <si>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</si>
  <si>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</si>
  <si>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</si>
  <si>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</si>
  <si>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</si>
  <si>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</si>
  <si>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</si>
  <si>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</si>
  <si>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</si>
  <si>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</si>
  <si>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</si>
  <si>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</si>
  <si>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</si>
  <si>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</si>
  <si>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</si>
  <si>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</si>
  <si>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</si>
  <si>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</si>
  <si>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</si>
  <si>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</si>
  <si>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</si>
  <si>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</si>
  <si>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</si>
  <si>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</si>
  <si>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</si>
  <si>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</si>
  <si>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</si>
  <si>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</si>
  <si>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78</t>
  </si>
  <si>
    <t>Venituri din recuperarea cheltuielilor de judecata, imputatii si despagubiri</t>
  </si>
  <si>
    <t>33.02.28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</si>
  <si>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</si>
  <si>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</si>
  <si>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</si>
  <si>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</si>
  <si>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</si>
  <si>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</si>
  <si>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</si>
  <si>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</si>
  <si>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</si>
  <si>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</si>
  <si>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</si>
  <si>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</si>
  <si>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98</t>
  </si>
  <si>
    <t>Venituri din recuperarea cheltuielilor efectuate în cursul procesului de executare silită</t>
  </si>
  <si>
    <t>36.02.14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</si>
  <si>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</si>
  <si>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</si>
  <si>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</si>
  <si>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</si>
  <si>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</si>
  <si>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</si>
  <si>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</si>
  <si>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</si>
  <si>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</si>
  <si>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</si>
  <si>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</si>
  <si>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</si>
  <si>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</si>
  <si>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</si>
  <si>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</si>
  <si>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</si>
  <si>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</si>
  <si>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</si>
  <si>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</si>
  <si>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</si>
  <si>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</si>
  <si>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</si>
  <si>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</si>
  <si>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</si>
  <si>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</si>
  <si>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</si>
  <si>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</si>
  <si>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</si>
  <si>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</si>
  <si>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</si>
  <si>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</si>
  <si>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</si>
  <si>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</si>
  <si>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</si>
  <si>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</si>
  <si>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</si>
  <si>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</si>
  <si>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</si>
  <si>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</si>
  <si>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222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</si>
  <si>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</si>
  <si>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</si>
  <si>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</si>
  <si>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MURARASU MIHAI</t>
  </si>
  <si>
    <t>.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</si>
  <si>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</si>
  <si>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</si>
  <si>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</si>
  <si>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</si>
  <si>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</si>
  <si>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17</t>
  </si>
  <si>
    <t>31</t>
  </si>
  <si>
    <t>34</t>
  </si>
  <si>
    <t>36</t>
  </si>
  <si>
    <t>44</t>
  </si>
  <si>
    <t>45</t>
  </si>
  <si>
    <t>58</t>
  </si>
  <si>
    <t>67</t>
  </si>
  <si>
    <t>68</t>
  </si>
  <si>
    <t>76</t>
  </si>
  <si>
    <t>82</t>
  </si>
  <si>
    <t>83</t>
  </si>
  <si>
    <t>89</t>
  </si>
  <si>
    <t>95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</si>
  <si>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</si>
  <si>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</si>
  <si>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</si>
  <si>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</si>
  <si>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</si>
  <si>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</si>
  <si>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</si>
  <si>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125</t>
  </si>
  <si>
    <t>145</t>
  </si>
  <si>
    <t>153</t>
  </si>
  <si>
    <t>Cont de executie - Venituri - Bugetul local - sectiunea dezvoltare</t>
  </si>
  <si>
    <t>VENITURILE SECŢIUNII DE DEZVOLTARE - TOTAL</t>
  </si>
  <si>
    <t>7</t>
  </si>
  <si>
    <t>30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</si>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</sst>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D13+D63+D66</f>
        <v>10674413</v>
      </c>
      <c r="E11" s="11">
        <f>E13+E63+E66</f>
        <v>4355705</v>
      </c>
      <c r="F11" s="11">
        <f>G11+H11</f>
        <v>16659142</v>
      </c>
      <c r="G11" s="11">
        <f>G13+G63+G66</f>
        <v>11854061</v>
      </c>
      <c r="H11" s="11">
        <f>H13+H63+H66</f>
        <v>4805081</v>
      </c>
      <c r="I11" s="11">
        <f>I13+I63+I66</f>
        <v>3480563</v>
      </c>
      <c r="J11" s="11">
        <f>J13+J63+J66</f>
        <v>0</v>
      </c>
      <c r="K11" s="11">
        <f>F11-I11-J11</f>
        <v>13178579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D13-D35</f>
        <v>3412452</v>
      </c>
      <c r="E12" s="11">
        <f>E13-E35</f>
        <v>1457051</v>
      </c>
      <c r="F12" s="11">
        <f>G12+H12</f>
        <v>14879230</v>
      </c>
      <c r="G12" s="11">
        <f>G13-G35</f>
        <v>11854061</v>
      </c>
      <c r="H12" s="11">
        <f>H13-H35</f>
        <v>3025169</v>
      </c>
      <c r="I12" s="11">
        <f>I13-I35</f>
        <v>1700651</v>
      </c>
      <c r="J12" s="11">
        <f>J13-J35</f>
        <v>0</v>
      </c>
      <c r="K12" s="11">
        <f>F12-I12-J12</f>
        <v>13178579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D14+D48</f>
        <v>6355452</v>
      </c>
      <c r="E13" s="11">
        <f>E14+E48</f>
        <v>2916051</v>
      </c>
      <c r="F13" s="11">
        <f>G13+H13</f>
        <v>16338230</v>
      </c>
      <c r="G13" s="11">
        <f>G14+G48</f>
        <v>11854061</v>
      </c>
      <c r="H13" s="11">
        <f>H14+H48</f>
        <v>4484169</v>
      </c>
      <c r="I13" s="11">
        <f>I14+I48</f>
        <v>3159651</v>
      </c>
      <c r="J13" s="11">
        <f>J14+J48</f>
        <v>0</v>
      </c>
      <c r="K13" s="11">
        <f>F13-I13-J13</f>
        <v>13178579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D15+D25+D34+D45</f>
        <v>6177952</v>
      </c>
      <c r="E14" s="11">
        <f>E15+E25+E34+E45</f>
        <v>2842551</v>
      </c>
      <c r="F14" s="11">
        <f>G14+H14</f>
        <v>15200451</v>
      </c>
      <c r="G14" s="11">
        <f>G15+G25+G34+G45</f>
        <v>10825152</v>
      </c>
      <c r="H14" s="11">
        <f>H15+H25+H34+H45</f>
        <v>4375299</v>
      </c>
      <c r="I14" s="11">
        <f>I15+I25+I34+I45</f>
        <v>3030130</v>
      </c>
      <c r="J14" s="11">
        <f>J15+J25+J34+J45</f>
        <v>0</v>
      </c>
      <c r="K14" s="11">
        <f>F14-I14-J14</f>
        <v>12170321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+D16+D22</f>
        <v>2076452</v>
      </c>
      <c r="E15" s="11">
        <f>+E16+E22</f>
        <v>991051</v>
      </c>
      <c r="F15" s="11">
        <f>G15+H15</f>
        <v>1227440</v>
      </c>
      <c r="G15" s="11">
        <f>+G16+G22</f>
        <v>116161</v>
      </c>
      <c r="H15" s="11">
        <f>+H16+H22</f>
        <v>1111279</v>
      </c>
      <c r="I15" s="11">
        <f>+I16+I22</f>
        <v>1088098</v>
      </c>
      <c r="J15" s="11">
        <f>+J16+J22</f>
        <v>0</v>
      </c>
      <c r="K15" s="11">
        <f>F15-I15-J15</f>
        <v>139342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1978000</v>
      </c>
      <c r="E16" s="11">
        <f>E17+E19</f>
        <v>976000</v>
      </c>
      <c r="F16" s="11">
        <f>G16+H16</f>
        <v>1019933</v>
      </c>
      <c r="G16" s="11">
        <f>G17+G19</f>
        <v>0</v>
      </c>
      <c r="H16" s="11">
        <f>H17+H19</f>
        <v>1019933</v>
      </c>
      <c r="I16" s="11">
        <f>I17+I19</f>
        <v>1019933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1000</v>
      </c>
      <c r="F17" s="11">
        <f>G17+H17</f>
        <v>3510</v>
      </c>
      <c r="G17" s="11">
        <f>+G18</f>
        <v>0</v>
      </c>
      <c r="H17" s="11">
        <f>+H18</f>
        <v>3510</v>
      </c>
      <c r="I17" s="11">
        <f>+I18</f>
        <v>3510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1000</v>
      </c>
      <c r="F18" s="11">
        <f>G18+H18</f>
        <v>3510</v>
      </c>
      <c r="G18" s="11">
        <v>0</v>
      </c>
      <c r="H18" s="11">
        <v>3510</v>
      </c>
      <c r="I18" s="11">
        <v>3510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1972000</v>
      </c>
      <c r="E19" s="11">
        <f>E20+E21</f>
        <v>975000</v>
      </c>
      <c r="F19" s="11">
        <f>G19+H19</f>
        <v>1016423</v>
      </c>
      <c r="G19" s="11">
        <f>G20+G21</f>
        <v>0</v>
      </c>
      <c r="H19" s="11">
        <f>H20+H21</f>
        <v>1016423</v>
      </c>
      <c r="I19" s="11">
        <f>I20+I21</f>
        <v>1016423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1785000</v>
      </c>
      <c r="E20" s="11">
        <v>912000</v>
      </c>
      <c r="F20" s="11">
        <f>G20+H20</f>
        <v>916026</v>
      </c>
      <c r="G20" s="11">
        <v>0</v>
      </c>
      <c r="H20" s="11">
        <v>916026</v>
      </c>
      <c r="I20" s="11">
        <v>916026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187000</v>
      </c>
      <c r="E21" s="11">
        <v>63000</v>
      </c>
      <c r="F21" s="11">
        <f>G21+H21</f>
        <v>100397</v>
      </c>
      <c r="G21" s="11">
        <v>0</v>
      </c>
      <c r="H21" s="11">
        <v>100397</v>
      </c>
      <c r="I21" s="11">
        <v>100397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98452</v>
      </c>
      <c r="E22" s="11">
        <f>E23</f>
        <v>15051</v>
      </c>
      <c r="F22" s="11">
        <f>G22+H22</f>
        <v>207507</v>
      </c>
      <c r="G22" s="11">
        <f>G23</f>
        <v>116161</v>
      </c>
      <c r="H22" s="11">
        <f>H23</f>
        <v>91346</v>
      </c>
      <c r="I22" s="11">
        <f>I23</f>
        <v>68165</v>
      </c>
      <c r="J22" s="11">
        <f>J23</f>
        <v>0</v>
      </c>
      <c r="K22" s="11">
        <f>F22-I22-J22</f>
        <v>139342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98452</v>
      </c>
      <c r="E23" s="11">
        <f>E24</f>
        <v>15051</v>
      </c>
      <c r="F23" s="11">
        <f>G23+H23</f>
        <v>207507</v>
      </c>
      <c r="G23" s="11">
        <f>G24</f>
        <v>116161</v>
      </c>
      <c r="H23" s="11">
        <f>H24</f>
        <v>91346</v>
      </c>
      <c r="I23" s="11">
        <f>I24</f>
        <v>68165</v>
      </c>
      <c r="J23" s="11">
        <f>J24</f>
        <v>0</v>
      </c>
      <c r="K23" s="11">
        <f>F23-I23-J23</f>
        <v>139342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v>98452</v>
      </c>
      <c r="E24" s="11">
        <v>15051</v>
      </c>
      <c r="F24" s="11">
        <f>G24+H24</f>
        <v>207507</v>
      </c>
      <c r="G24" s="11">
        <v>116161</v>
      </c>
      <c r="H24" s="11">
        <v>91346</v>
      </c>
      <c r="I24" s="11">
        <v>68165</v>
      </c>
      <c r="J24" s="11">
        <v>0</v>
      </c>
      <c r="K24" s="11">
        <f>F24-I24-J24</f>
        <v>139342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</f>
        <v>934500</v>
      </c>
      <c r="E25" s="11">
        <f>E26</f>
        <v>315500</v>
      </c>
      <c r="F25" s="11">
        <f>G25+H25</f>
        <v>12009161</v>
      </c>
      <c r="G25" s="11">
        <f>G26</f>
        <v>10493062</v>
      </c>
      <c r="H25" s="11">
        <f>H26</f>
        <v>1516099</v>
      </c>
      <c r="I25" s="11">
        <f>I26</f>
        <v>313167</v>
      </c>
      <c r="J25" s="11">
        <f>J26</f>
        <v>0</v>
      </c>
      <c r="K25" s="11">
        <f>F25-I25-J25</f>
        <v>11695994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f>D27+D30</f>
        <v>934500</v>
      </c>
      <c r="E26" s="11">
        <f>E27+E30</f>
        <v>315500</v>
      </c>
      <c r="F26" s="11">
        <f>G26+H26</f>
        <v>12009161</v>
      </c>
      <c r="G26" s="11">
        <f>G27+G30</f>
        <v>10493062</v>
      </c>
      <c r="H26" s="11">
        <f>H27+H30</f>
        <v>1516099</v>
      </c>
      <c r="I26" s="11">
        <f>I27+I30</f>
        <v>313167</v>
      </c>
      <c r="J26" s="11">
        <f>J27+J30</f>
        <v>0</v>
      </c>
      <c r="K26" s="11">
        <f>F26-I26-J26</f>
        <v>11695994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</f>
        <v>569500</v>
      </c>
      <c r="E27" s="11">
        <f>E28+E29</f>
        <v>180500</v>
      </c>
      <c r="F27" s="11">
        <f>G27+H27</f>
        <v>10023579</v>
      </c>
      <c r="G27" s="11">
        <f>G28+G29</f>
        <v>8978194</v>
      </c>
      <c r="H27" s="11">
        <f>H28+H29</f>
        <v>1045385</v>
      </c>
      <c r="I27" s="11">
        <f>I28+I29</f>
        <v>65029</v>
      </c>
      <c r="J27" s="11">
        <f>J28+J29</f>
        <v>0</v>
      </c>
      <c r="K27" s="11">
        <f>F27-I27-J27</f>
        <v>9958550</v>
      </c>
    </row>
    <row r="28" spans="1:11" s="6" customFormat="1" x14ac:dyDescent="0.25">
      <c r="A28" s="10" t="s">
        <v>70</v>
      </c>
      <c r="B28" s="10" t="s">
        <v>71</v>
      </c>
      <c r="C28" s="10" t="s">
        <v>72</v>
      </c>
      <c r="D28" s="11">
        <v>61000</v>
      </c>
      <c r="E28" s="11">
        <v>26000</v>
      </c>
      <c r="F28" s="11">
        <f>G28+H28</f>
        <v>160140</v>
      </c>
      <c r="G28" s="11">
        <v>104334</v>
      </c>
      <c r="H28" s="11">
        <v>55806</v>
      </c>
      <c r="I28" s="11">
        <v>35123</v>
      </c>
      <c r="J28" s="11">
        <v>0</v>
      </c>
      <c r="K28" s="11">
        <f>F28-I28-J28</f>
        <v>125017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508500</v>
      </c>
      <c r="E29" s="11">
        <v>154500</v>
      </c>
      <c r="F29" s="11">
        <f>G29+H29</f>
        <v>9863439</v>
      </c>
      <c r="G29" s="11">
        <v>8873860</v>
      </c>
      <c r="H29" s="11">
        <v>989579</v>
      </c>
      <c r="I29" s="11">
        <v>29906</v>
      </c>
      <c r="J29" s="11">
        <v>0</v>
      </c>
      <c r="K29" s="11">
        <f>F29-I29-J29</f>
        <v>9833533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f>D31+D32+D33</f>
        <v>365000</v>
      </c>
      <c r="E30" s="11">
        <f>E31+E32+E33</f>
        <v>135000</v>
      </c>
      <c r="F30" s="11">
        <f>G30+H30</f>
        <v>1985582</v>
      </c>
      <c r="G30" s="11">
        <f>G31+G32+G33</f>
        <v>1514868</v>
      </c>
      <c r="H30" s="11">
        <f>H31+H32+H33</f>
        <v>470714</v>
      </c>
      <c r="I30" s="11">
        <f>I31+I32+I33</f>
        <v>248138</v>
      </c>
      <c r="J30" s="11">
        <f>J31+J32+J33</f>
        <v>0</v>
      </c>
      <c r="K30" s="11">
        <f>F30-I30-J30</f>
        <v>1737444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v>125000</v>
      </c>
      <c r="E31" s="11">
        <v>55000</v>
      </c>
      <c r="F31" s="11">
        <f>G31+H31</f>
        <v>484581</v>
      </c>
      <c r="G31" s="11">
        <v>356132</v>
      </c>
      <c r="H31" s="11">
        <v>128449</v>
      </c>
      <c r="I31" s="11">
        <v>73927</v>
      </c>
      <c r="J31" s="11">
        <v>0</v>
      </c>
      <c r="K31" s="11">
        <f>F31-I31-J31</f>
        <v>410654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v>30000</v>
      </c>
      <c r="E32" s="11">
        <v>10000</v>
      </c>
      <c r="F32" s="11">
        <f>G32+H32</f>
        <v>47781</v>
      </c>
      <c r="G32" s="11">
        <v>34050</v>
      </c>
      <c r="H32" s="11">
        <v>13731</v>
      </c>
      <c r="I32" s="11">
        <v>9660</v>
      </c>
      <c r="J32" s="11">
        <v>0</v>
      </c>
      <c r="K32" s="11">
        <f>F32-I32-J32</f>
        <v>38121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210000</v>
      </c>
      <c r="E33" s="11">
        <v>70000</v>
      </c>
      <c r="F33" s="11">
        <f>G33+H33</f>
        <v>1453220</v>
      </c>
      <c r="G33" s="11">
        <v>1124686</v>
      </c>
      <c r="H33" s="11">
        <v>328534</v>
      </c>
      <c r="I33" s="11">
        <v>164551</v>
      </c>
      <c r="J33" s="11">
        <v>0</v>
      </c>
      <c r="K33" s="11">
        <f>F33-I33-J33</f>
        <v>1288669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D35+D39</f>
        <v>3157000</v>
      </c>
      <c r="E34" s="11">
        <f>E35+E39</f>
        <v>1531000</v>
      </c>
      <c r="F34" s="11">
        <f>G34+H34</f>
        <v>1960614</v>
      </c>
      <c r="G34" s="11">
        <f>G35+G39</f>
        <v>215929</v>
      </c>
      <c r="H34" s="11">
        <f>H35+H39</f>
        <v>1744685</v>
      </c>
      <c r="I34" s="11">
        <f>I35+I39</f>
        <v>1626275</v>
      </c>
      <c r="J34" s="11">
        <f>J35+J39</f>
        <v>0</v>
      </c>
      <c r="K34" s="11">
        <f>F34-I34-J34</f>
        <v>334339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+D36+D37+D38</f>
        <v>2943000</v>
      </c>
      <c r="E35" s="11">
        <f>+E36+E37+E38</f>
        <v>1459000</v>
      </c>
      <c r="F35" s="11">
        <f>G35+H35</f>
        <v>1459000</v>
      </c>
      <c r="G35" s="11">
        <f>+G36+G37+G38</f>
        <v>0</v>
      </c>
      <c r="H35" s="11">
        <f>+H36+H37+H38</f>
        <v>1459000</v>
      </c>
      <c r="I35" s="11">
        <f>+I36+I37+I38</f>
        <v>1459000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94</v>
      </c>
      <c r="B36" s="10" t="s">
        <v>95</v>
      </c>
      <c r="C36" s="10" t="s">
        <v>96</v>
      </c>
      <c r="D36" s="11">
        <v>1334000</v>
      </c>
      <c r="E36" s="11">
        <v>653000</v>
      </c>
      <c r="F36" s="11">
        <f>G36+H36</f>
        <v>653000</v>
      </c>
      <c r="G36" s="11">
        <v>0</v>
      </c>
      <c r="H36" s="11">
        <v>653000</v>
      </c>
      <c r="I36" s="11">
        <v>653000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10000</v>
      </c>
      <c r="E37" s="11">
        <v>6000</v>
      </c>
      <c r="F37" s="11">
        <f>G37+H37</f>
        <v>6000</v>
      </c>
      <c r="G37" s="11">
        <v>0</v>
      </c>
      <c r="H37" s="11">
        <v>6000</v>
      </c>
      <c r="I37" s="11">
        <v>6000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1599000</v>
      </c>
      <c r="E38" s="11">
        <v>800000</v>
      </c>
      <c r="F38" s="11">
        <f>G38+H38</f>
        <v>800000</v>
      </c>
      <c r="G38" s="11">
        <v>0</v>
      </c>
      <c r="H38" s="11">
        <v>800000</v>
      </c>
      <c r="I38" s="11">
        <v>800000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103</v>
      </c>
      <c r="B39" s="10" t="s">
        <v>104</v>
      </c>
      <c r="C39" s="10" t="s">
        <v>105</v>
      </c>
      <c r="D39" s="11">
        <f>D40+D43+D44</f>
        <v>214000</v>
      </c>
      <c r="E39" s="11">
        <f>E40+E43+E44</f>
        <v>72000</v>
      </c>
      <c r="F39" s="11">
        <f>G39+H39</f>
        <v>501614</v>
      </c>
      <c r="G39" s="11">
        <f>G40+G43+G44</f>
        <v>215929</v>
      </c>
      <c r="H39" s="11">
        <f>H40+H43+H44</f>
        <v>285685</v>
      </c>
      <c r="I39" s="11">
        <f>I40+I43+I44</f>
        <v>167275</v>
      </c>
      <c r="J39" s="11">
        <f>J40+J43+J44</f>
        <v>0</v>
      </c>
      <c r="K39" s="11">
        <f>F39-I39-J39</f>
        <v>334339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f>D41+D42</f>
        <v>210000</v>
      </c>
      <c r="E40" s="11">
        <f>E41+E42</f>
        <v>70000</v>
      </c>
      <c r="F40" s="11">
        <f>G40+H40</f>
        <v>501575</v>
      </c>
      <c r="G40" s="11">
        <f>G41+G42</f>
        <v>215929</v>
      </c>
      <c r="H40" s="11">
        <f>H41+H42</f>
        <v>285646</v>
      </c>
      <c r="I40" s="11">
        <f>I41+I42</f>
        <v>167236</v>
      </c>
      <c r="J40" s="11">
        <f>J41+J42</f>
        <v>0</v>
      </c>
      <c r="K40" s="11">
        <f>F40-I40-J40</f>
        <v>334339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120000</v>
      </c>
      <c r="E41" s="11">
        <v>40000</v>
      </c>
      <c r="F41" s="11">
        <f>G41+H41</f>
        <v>361066</v>
      </c>
      <c r="G41" s="11">
        <v>171000</v>
      </c>
      <c r="H41" s="11">
        <v>190066</v>
      </c>
      <c r="I41" s="11">
        <v>96274</v>
      </c>
      <c r="J41" s="11">
        <v>0</v>
      </c>
      <c r="K41" s="11">
        <f>F41-I41-J41</f>
        <v>264792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90000</v>
      </c>
      <c r="E42" s="11">
        <v>30000</v>
      </c>
      <c r="F42" s="11">
        <f>G42+H42</f>
        <v>140509</v>
      </c>
      <c r="G42" s="11">
        <v>44929</v>
      </c>
      <c r="H42" s="11">
        <v>95580</v>
      </c>
      <c r="I42" s="11">
        <v>70962</v>
      </c>
      <c r="J42" s="11">
        <v>0</v>
      </c>
      <c r="K42" s="11">
        <f>F42-I42-J42</f>
        <v>69547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2000</v>
      </c>
      <c r="E43" s="11">
        <v>1000</v>
      </c>
      <c r="F43" s="11">
        <f>G43+H43</f>
        <v>5</v>
      </c>
      <c r="G43" s="11">
        <v>0</v>
      </c>
      <c r="H43" s="11">
        <v>5</v>
      </c>
      <c r="I43" s="11">
        <v>5</v>
      </c>
      <c r="J43" s="11">
        <v>0</v>
      </c>
      <c r="K43" s="11">
        <f>F43-I43-J43</f>
        <v>0</v>
      </c>
    </row>
    <row r="44" spans="1:11" s="6" customFormat="1" ht="33" x14ac:dyDescent="0.25">
      <c r="A44" s="10" t="s">
        <v>118</v>
      </c>
      <c r="B44" s="10" t="s">
        <v>119</v>
      </c>
      <c r="C44" s="10" t="s">
        <v>120</v>
      </c>
      <c r="D44" s="11">
        <v>2000</v>
      </c>
      <c r="E44" s="11">
        <v>1000</v>
      </c>
      <c r="F44" s="11">
        <f>G44+H44</f>
        <v>34</v>
      </c>
      <c r="G44" s="11">
        <v>0</v>
      </c>
      <c r="H44" s="11">
        <v>34</v>
      </c>
      <c r="I44" s="11">
        <v>34</v>
      </c>
      <c r="J44" s="11">
        <v>0</v>
      </c>
      <c r="K44" s="11">
        <f>F44-I44-J44</f>
        <v>0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10000</v>
      </c>
      <c r="E45" s="11">
        <f>E46</f>
        <v>5000</v>
      </c>
      <c r="F45" s="11">
        <f>G45+H45</f>
        <v>3236</v>
      </c>
      <c r="G45" s="11">
        <f>G46</f>
        <v>0</v>
      </c>
      <c r="H45" s="11">
        <f>H46</f>
        <v>3236</v>
      </c>
      <c r="I45" s="11">
        <f>I46</f>
        <v>2590</v>
      </c>
      <c r="J45" s="11">
        <f>J46</f>
        <v>0</v>
      </c>
      <c r="K45" s="11">
        <f>F45-I45-J45</f>
        <v>646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</f>
        <v>10000</v>
      </c>
      <c r="E46" s="11">
        <f>E47</f>
        <v>5000</v>
      </c>
      <c r="F46" s="11">
        <f>G46+H46</f>
        <v>3236</v>
      </c>
      <c r="G46" s="11">
        <f>G47</f>
        <v>0</v>
      </c>
      <c r="H46" s="11">
        <f>H47</f>
        <v>3236</v>
      </c>
      <c r="I46" s="11">
        <f>I47</f>
        <v>2590</v>
      </c>
      <c r="J46" s="11">
        <f>J47</f>
        <v>0</v>
      </c>
      <c r="K46" s="11">
        <f>F46-I46-J46</f>
        <v>646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v>10000</v>
      </c>
      <c r="E47" s="11">
        <v>5000</v>
      </c>
      <c r="F47" s="11">
        <f>G47+H47</f>
        <v>3236</v>
      </c>
      <c r="G47" s="11">
        <v>0</v>
      </c>
      <c r="H47" s="11">
        <v>3236</v>
      </c>
      <c r="I47" s="11">
        <v>2590</v>
      </c>
      <c r="J47" s="11">
        <v>0</v>
      </c>
      <c r="K47" s="11">
        <f>F47-I47-J47</f>
        <v>646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D49+D53</f>
        <v>177500</v>
      </c>
      <c r="E48" s="11">
        <f>E49+E53</f>
        <v>73500</v>
      </c>
      <c r="F48" s="11">
        <f>G48+H48</f>
        <v>1137779</v>
      </c>
      <c r="G48" s="11">
        <f>G49+G53</f>
        <v>1028909</v>
      </c>
      <c r="H48" s="11">
        <f>H49+H53</f>
        <v>108870</v>
      </c>
      <c r="I48" s="11">
        <f>I49+I53</f>
        <v>129521</v>
      </c>
      <c r="J48" s="11">
        <f>J49+J53</f>
        <v>0</v>
      </c>
      <c r="K48" s="11">
        <f>F48-I48-J48</f>
        <v>1008258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21000</v>
      </c>
      <c r="E49" s="11">
        <f>E50</f>
        <v>8000</v>
      </c>
      <c r="F49" s="11">
        <f>G49+H49</f>
        <v>23761</v>
      </c>
      <c r="G49" s="11">
        <f>G50</f>
        <v>1979</v>
      </c>
      <c r="H49" s="11">
        <f>H50</f>
        <v>21782</v>
      </c>
      <c r="I49" s="11">
        <f>I50</f>
        <v>14097</v>
      </c>
      <c r="J49" s="11">
        <f>J50</f>
        <v>0</v>
      </c>
      <c r="K49" s="11">
        <f>F49-I49-J49</f>
        <v>9664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</f>
        <v>21000</v>
      </c>
      <c r="E50" s="11">
        <f>+E51</f>
        <v>8000</v>
      </c>
      <c r="F50" s="11">
        <f>G50+H50</f>
        <v>23761</v>
      </c>
      <c r="G50" s="11">
        <f>+G51</f>
        <v>1979</v>
      </c>
      <c r="H50" s="11">
        <f>+H51</f>
        <v>21782</v>
      </c>
      <c r="I50" s="11">
        <f>+I51</f>
        <v>14097</v>
      </c>
      <c r="J50" s="11">
        <f>+J51</f>
        <v>0</v>
      </c>
      <c r="K50" s="11">
        <f>F50-I50-J50</f>
        <v>9664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f>+D52</f>
        <v>21000</v>
      </c>
      <c r="E51" s="11">
        <f>+E52</f>
        <v>8000</v>
      </c>
      <c r="F51" s="11">
        <f>G51+H51</f>
        <v>23761</v>
      </c>
      <c r="G51" s="11">
        <f>+G52</f>
        <v>1979</v>
      </c>
      <c r="H51" s="11">
        <f>+H52</f>
        <v>21782</v>
      </c>
      <c r="I51" s="11">
        <f>+I52</f>
        <v>14097</v>
      </c>
      <c r="J51" s="11">
        <f>+J52</f>
        <v>0</v>
      </c>
      <c r="K51" s="11">
        <f>F51-I51-J51</f>
        <v>9664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21000</v>
      </c>
      <c r="E52" s="11">
        <v>8000</v>
      </c>
      <c r="F52" s="11">
        <f>G52+H52</f>
        <v>23761</v>
      </c>
      <c r="G52" s="11">
        <v>1979</v>
      </c>
      <c r="H52" s="11">
        <v>21782</v>
      </c>
      <c r="I52" s="11">
        <v>14097</v>
      </c>
      <c r="J52" s="11">
        <v>0</v>
      </c>
      <c r="K52" s="11">
        <f>F52-I52-J52</f>
        <v>9664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D54+D56+D59</f>
        <v>156500</v>
      </c>
      <c r="E53" s="11">
        <f>E54+E56+E59</f>
        <v>65500</v>
      </c>
      <c r="F53" s="11">
        <f>G53+H53</f>
        <v>1114018</v>
      </c>
      <c r="G53" s="11">
        <f>G54+G56+G59</f>
        <v>1026930</v>
      </c>
      <c r="H53" s="11">
        <f>H54+H56+H59</f>
        <v>87088</v>
      </c>
      <c r="I53" s="11">
        <f>I54+I56+I59</f>
        <v>115424</v>
      </c>
      <c r="J53" s="11">
        <f>J54+J56+J59</f>
        <v>0</v>
      </c>
      <c r="K53" s="11">
        <f>F53-I53-J53</f>
        <v>998594</v>
      </c>
    </row>
    <row r="54" spans="1:11" s="6" customFormat="1" ht="43.5" x14ac:dyDescent="0.25">
      <c r="A54" s="10" t="s">
        <v>148</v>
      </c>
      <c r="B54" s="10" t="s">
        <v>149</v>
      </c>
      <c r="C54" s="10" t="s">
        <v>150</v>
      </c>
      <c r="D54" s="11">
        <f>+D55</f>
        <v>4000</v>
      </c>
      <c r="E54" s="11">
        <f>+E55</f>
        <v>2000</v>
      </c>
      <c r="F54" s="11">
        <f>G54+H54</f>
        <v>366</v>
      </c>
      <c r="G54" s="11">
        <f>+G55</f>
        <v>0</v>
      </c>
      <c r="H54" s="11">
        <f>+H55</f>
        <v>366</v>
      </c>
      <c r="I54" s="11">
        <f>+I55</f>
        <v>366</v>
      </c>
      <c r="J54" s="11">
        <f>+J55</f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4000</v>
      </c>
      <c r="E55" s="11">
        <v>2000</v>
      </c>
      <c r="F55" s="11">
        <f>G55+H55</f>
        <v>366</v>
      </c>
      <c r="G55" s="11">
        <v>0</v>
      </c>
      <c r="H55" s="11">
        <v>366</v>
      </c>
      <c r="I55" s="11">
        <v>366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151000</v>
      </c>
      <c r="E56" s="11">
        <f>E57</f>
        <v>63000</v>
      </c>
      <c r="F56" s="11">
        <f>G56+H56</f>
        <v>1109852</v>
      </c>
      <c r="G56" s="11">
        <f>G57</f>
        <v>1024850</v>
      </c>
      <c r="H56" s="11">
        <f>H57</f>
        <v>85002</v>
      </c>
      <c r="I56" s="11">
        <f>I57</f>
        <v>114503</v>
      </c>
      <c r="J56" s="11">
        <f>J57</f>
        <v>0</v>
      </c>
      <c r="K56" s="11">
        <f>F56-I56-J56</f>
        <v>995349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151000</v>
      </c>
      <c r="E57" s="11">
        <f>E58</f>
        <v>63000</v>
      </c>
      <c r="F57" s="11">
        <f>G57+H57</f>
        <v>1109852</v>
      </c>
      <c r="G57" s="11">
        <f>G58</f>
        <v>1024850</v>
      </c>
      <c r="H57" s="11">
        <f>H58</f>
        <v>85002</v>
      </c>
      <c r="I57" s="11">
        <f>I58</f>
        <v>114503</v>
      </c>
      <c r="J57" s="11">
        <f>J58</f>
        <v>0</v>
      </c>
      <c r="K57" s="11">
        <f>F57-I57-J57</f>
        <v>995349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151000</v>
      </c>
      <c r="E58" s="11">
        <v>63000</v>
      </c>
      <c r="F58" s="11">
        <f>G58+H58</f>
        <v>1109852</v>
      </c>
      <c r="G58" s="11">
        <v>1024850</v>
      </c>
      <c r="H58" s="11">
        <v>85002</v>
      </c>
      <c r="I58" s="11">
        <v>114503</v>
      </c>
      <c r="J58" s="11">
        <v>0</v>
      </c>
      <c r="K58" s="11">
        <f>F58-I58-J58</f>
        <v>995349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</f>
        <v>1500</v>
      </c>
      <c r="E59" s="11">
        <f>+E60</f>
        <v>500</v>
      </c>
      <c r="F59" s="11">
        <f>G59+H59</f>
        <v>3800</v>
      </c>
      <c r="G59" s="11">
        <f>+G60</f>
        <v>2080</v>
      </c>
      <c r="H59" s="11">
        <f>+H60</f>
        <v>1720</v>
      </c>
      <c r="I59" s="11">
        <f>+I60</f>
        <v>555</v>
      </c>
      <c r="J59" s="11">
        <f>+J60</f>
        <v>0</v>
      </c>
      <c r="K59" s="11">
        <f>F59-I59-J59</f>
        <v>3245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v>1500</v>
      </c>
      <c r="E60" s="11">
        <v>500</v>
      </c>
      <c r="F60" s="11">
        <f>G60+H60</f>
        <v>3800</v>
      </c>
      <c r="G60" s="11">
        <v>2080</v>
      </c>
      <c r="H60" s="11">
        <v>1720</v>
      </c>
      <c r="I60" s="11">
        <v>555</v>
      </c>
      <c r="J60" s="11">
        <v>0</v>
      </c>
      <c r="K60" s="11">
        <f>F60-I60-J60</f>
        <v>3245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-853052</v>
      </c>
      <c r="E61" s="11">
        <v>-309351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853052</v>
      </c>
      <c r="E62" s="11">
        <v>309351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0</v>
      </c>
      <c r="E63" s="11">
        <f>E64</f>
        <v>0</v>
      </c>
      <c r="F63" s="11">
        <f>G63+H63</f>
        <v>214078</v>
      </c>
      <c r="G63" s="11">
        <f>G64</f>
        <v>0</v>
      </c>
      <c r="H63" s="11">
        <f>H64</f>
        <v>214078</v>
      </c>
      <c r="I63" s="11">
        <f>I64</f>
        <v>214078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0</v>
      </c>
      <c r="E64" s="11">
        <f>+E65</f>
        <v>0</v>
      </c>
      <c r="F64" s="11">
        <f>G64+H64</f>
        <v>214078</v>
      </c>
      <c r="G64" s="11">
        <f>+G65</f>
        <v>0</v>
      </c>
      <c r="H64" s="11">
        <f>+H65</f>
        <v>214078</v>
      </c>
      <c r="I64" s="11">
        <f>+I65</f>
        <v>214078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0</v>
      </c>
      <c r="F65" s="11">
        <f>G65+H65</f>
        <v>214078</v>
      </c>
      <c r="G65" s="11">
        <v>0</v>
      </c>
      <c r="H65" s="11">
        <v>214078</v>
      </c>
      <c r="I65" s="11">
        <v>214078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4318961</v>
      </c>
      <c r="E66" s="11">
        <f>E67</f>
        <v>1439654</v>
      </c>
      <c r="F66" s="11">
        <f>G66+H66</f>
        <v>106834</v>
      </c>
      <c r="G66" s="11">
        <f>G67</f>
        <v>0</v>
      </c>
      <c r="H66" s="11">
        <f>H67</f>
        <v>106834</v>
      </c>
      <c r="I66" s="11">
        <f>I67</f>
        <v>106834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D68+D73</f>
        <v>4318961</v>
      </c>
      <c r="E67" s="11">
        <f>E68+E73</f>
        <v>1439654</v>
      </c>
      <c r="F67" s="11">
        <f>G67+H67</f>
        <v>106834</v>
      </c>
      <c r="G67" s="11">
        <f>G68+G73</f>
        <v>0</v>
      </c>
      <c r="H67" s="11">
        <f>H68+H73</f>
        <v>106834</v>
      </c>
      <c r="I67" s="11">
        <f>I68+I73</f>
        <v>106834</v>
      </c>
      <c r="J67" s="11">
        <f>J68+J73</f>
        <v>0</v>
      </c>
      <c r="K67" s="11">
        <f>F67-I67-J67</f>
        <v>0</v>
      </c>
    </row>
    <row r="68" spans="1:12" s="6" customFormat="1" ht="96" x14ac:dyDescent="0.25">
      <c r="A68" s="10" t="s">
        <v>190</v>
      </c>
      <c r="B68" s="10" t="s">
        <v>191</v>
      </c>
      <c r="C68" s="10" t="s">
        <v>192</v>
      </c>
      <c r="D68" s="11">
        <f>+D69+D70+D71+D72</f>
        <v>4218961</v>
      </c>
      <c r="E68" s="11">
        <f>+E69+E70+E71+E72</f>
        <v>1399654</v>
      </c>
      <c r="F68" s="11">
        <f>G68+H68</f>
        <v>106834</v>
      </c>
      <c r="G68" s="11">
        <f>+G69+G70+G71+G72</f>
        <v>0</v>
      </c>
      <c r="H68" s="11">
        <f>+H69+H70+H71+H72</f>
        <v>106834</v>
      </c>
      <c r="I68" s="11">
        <f>+I69+I70+I71+I72</f>
        <v>106834</v>
      </c>
      <c r="J68" s="11">
        <f>+J69+J70+J71+J72</f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170000</v>
      </c>
      <c r="E69" s="11">
        <v>50000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11000</v>
      </c>
      <c r="E70" s="11">
        <v>1000</v>
      </c>
      <c r="F70" s="11">
        <f>G70+H70</f>
        <v>536</v>
      </c>
      <c r="G70" s="11">
        <v>0</v>
      </c>
      <c r="H70" s="11">
        <v>536</v>
      </c>
      <c r="I70" s="11">
        <v>536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66000</v>
      </c>
      <c r="E71" s="11">
        <v>33000</v>
      </c>
      <c r="F71" s="11">
        <f>G71+H71</f>
        <v>31920</v>
      </c>
      <c r="G71" s="11">
        <v>0</v>
      </c>
      <c r="H71" s="11">
        <v>31920</v>
      </c>
      <c r="I71" s="11">
        <v>31920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3971961</v>
      </c>
      <c r="E72" s="11">
        <v>1315654</v>
      </c>
      <c r="F72" s="11">
        <f>G72+H72</f>
        <v>74378</v>
      </c>
      <c r="G72" s="11">
        <v>0</v>
      </c>
      <c r="H72" s="11">
        <v>74378</v>
      </c>
      <c r="I72" s="11">
        <v>74378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+D74</f>
        <v>100000</v>
      </c>
      <c r="E73" s="11">
        <f>+E74</f>
        <v>40000</v>
      </c>
      <c r="F73" s="11">
        <f>G73+H73</f>
        <v>0</v>
      </c>
      <c r="G73" s="11">
        <f>+G74</f>
        <v>0</v>
      </c>
      <c r="H73" s="11">
        <f>+H74</f>
        <v>0</v>
      </c>
      <c r="I73" s="11">
        <f>+I74</f>
        <v>0</v>
      </c>
      <c r="J73" s="11">
        <f>+J74</f>
        <v>0</v>
      </c>
      <c r="K73" s="11">
        <f>F73-I73-J73</f>
        <v>0</v>
      </c>
    </row>
    <row r="74" spans="1:12" s="6" customFormat="1" ht="43.5" x14ac:dyDescent="0.25">
      <c r="A74" s="10" t="s">
        <v>208</v>
      </c>
      <c r="B74" s="10" t="s">
        <v>209</v>
      </c>
      <c r="C74" s="10" t="s">
        <v>210</v>
      </c>
      <c r="D74" s="11">
        <v>100000</v>
      </c>
      <c r="E74" s="11">
        <v>40000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 t="s">
        <v>213</v>
      </c>
      <c r="F76" s="13"/>
      <c r="G76" s="13"/>
      <c r="H76" s="13"/>
      <c r="I76" s="13" t="s">
        <v>214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216</v>
      </c>
      <c r="C11" s="10" t="s">
        <v>21</v>
      </c>
      <c r="D11" s="11">
        <f>D12+D62</f>
        <v>5679400</v>
      </c>
      <c r="E11" s="11">
        <f>E12+E62</f>
        <v>2680700</v>
      </c>
      <c r="F11" s="11">
        <f>G11+H11</f>
        <v>16370686</v>
      </c>
      <c r="G11" s="11">
        <f>G12+G62</f>
        <v>11854061</v>
      </c>
      <c r="H11" s="11">
        <f>H12+H62</f>
        <v>4516625</v>
      </c>
      <c r="I11" s="11">
        <f>I12+I62</f>
        <v>3192107</v>
      </c>
      <c r="J11" s="11">
        <f>J12+J62</f>
        <v>0</v>
      </c>
      <c r="K11" s="11">
        <f>F11-I11-J11</f>
        <v>13178579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D13+D47</f>
        <v>5502400</v>
      </c>
      <c r="E12" s="11">
        <f>E13+E47</f>
        <v>2606700</v>
      </c>
      <c r="F12" s="11">
        <f>G12+H12</f>
        <v>16338230</v>
      </c>
      <c r="G12" s="11">
        <f>G13+G47</f>
        <v>11854061</v>
      </c>
      <c r="H12" s="11">
        <f>H13+H47</f>
        <v>4484169</v>
      </c>
      <c r="I12" s="11">
        <f>I13+I47</f>
        <v>3159651</v>
      </c>
      <c r="J12" s="11">
        <f>J13+J47</f>
        <v>0</v>
      </c>
      <c r="K12" s="11">
        <f>F12-I12-J12</f>
        <v>13178579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D14+D24+D33+D44</f>
        <v>6177952</v>
      </c>
      <c r="E13" s="11">
        <f>E14+E24+E33+E44</f>
        <v>2842551</v>
      </c>
      <c r="F13" s="11">
        <f>G13+H13</f>
        <v>15200451</v>
      </c>
      <c r="G13" s="11">
        <f>G14+G24+G33+G44</f>
        <v>10825152</v>
      </c>
      <c r="H13" s="11">
        <f>H14+H24+H33+H44</f>
        <v>4375299</v>
      </c>
      <c r="I13" s="11">
        <f>I14+I24+I33+I44</f>
        <v>3030130</v>
      </c>
      <c r="J13" s="11">
        <f>J14+J24+J33+J44</f>
        <v>0</v>
      </c>
      <c r="K13" s="11">
        <f>F13-I13-J13</f>
        <v>12170321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+D15+D21</f>
        <v>2076452</v>
      </c>
      <c r="E14" s="11">
        <f>+E15+E21</f>
        <v>991051</v>
      </c>
      <c r="F14" s="11">
        <f>G14+H14</f>
        <v>1227440</v>
      </c>
      <c r="G14" s="11">
        <f>+G15+G21</f>
        <v>116161</v>
      </c>
      <c r="H14" s="11">
        <f>+H15+H21</f>
        <v>1111279</v>
      </c>
      <c r="I14" s="11">
        <f>+I15+I21</f>
        <v>1088098</v>
      </c>
      <c r="J14" s="11">
        <f>+J15+J21</f>
        <v>0</v>
      </c>
      <c r="K14" s="11">
        <f>F14-I14-J14</f>
        <v>139342</v>
      </c>
    </row>
    <row r="15" spans="1:11" s="6" customFormat="1" ht="33" x14ac:dyDescent="0.25">
      <c r="A15" s="10" t="s">
        <v>217</v>
      </c>
      <c r="B15" s="10" t="s">
        <v>35</v>
      </c>
      <c r="C15" s="10" t="s">
        <v>36</v>
      </c>
      <c r="D15" s="11">
        <f>D16+D18</f>
        <v>1978000</v>
      </c>
      <c r="E15" s="11">
        <f>E16+E18</f>
        <v>976000</v>
      </c>
      <c r="F15" s="11">
        <f>G15+H15</f>
        <v>1019933</v>
      </c>
      <c r="G15" s="11">
        <f>G16+G18</f>
        <v>0</v>
      </c>
      <c r="H15" s="11">
        <f>H16+H18</f>
        <v>1019933</v>
      </c>
      <c r="I15" s="11">
        <f>I16+I18</f>
        <v>1019933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1000</v>
      </c>
      <c r="F16" s="11">
        <f>G16+H16</f>
        <v>3510</v>
      </c>
      <c r="G16" s="11">
        <f>+G17</f>
        <v>0</v>
      </c>
      <c r="H16" s="11">
        <f>+H17</f>
        <v>3510</v>
      </c>
      <c r="I16" s="11">
        <f>+I17</f>
        <v>3510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218</v>
      </c>
      <c r="B17" s="10" t="s">
        <v>41</v>
      </c>
      <c r="C17" s="10" t="s">
        <v>42</v>
      </c>
      <c r="D17" s="11">
        <v>6000</v>
      </c>
      <c r="E17" s="11">
        <v>1000</v>
      </c>
      <c r="F17" s="11">
        <f>G17+H17</f>
        <v>3510</v>
      </c>
      <c r="G17" s="11">
        <v>0</v>
      </c>
      <c r="H17" s="11">
        <v>3510</v>
      </c>
      <c r="I17" s="11">
        <v>3510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1972000</v>
      </c>
      <c r="E18" s="11">
        <f>E19+E20</f>
        <v>975000</v>
      </c>
      <c r="F18" s="11">
        <f>G18+H18</f>
        <v>1016423</v>
      </c>
      <c r="G18" s="11">
        <f>G19+G20</f>
        <v>0</v>
      </c>
      <c r="H18" s="11">
        <f>H19+H20</f>
        <v>1016423</v>
      </c>
      <c r="I18" s="11">
        <f>I19+I20</f>
        <v>1016423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1785000</v>
      </c>
      <c r="E19" s="11">
        <v>912000</v>
      </c>
      <c r="F19" s="11">
        <f>G19+H19</f>
        <v>916026</v>
      </c>
      <c r="G19" s="11">
        <v>0</v>
      </c>
      <c r="H19" s="11">
        <v>916026</v>
      </c>
      <c r="I19" s="11">
        <v>916026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187000</v>
      </c>
      <c r="E20" s="11">
        <v>63000</v>
      </c>
      <c r="F20" s="11">
        <f>G20+H20</f>
        <v>100397</v>
      </c>
      <c r="G20" s="11">
        <v>0</v>
      </c>
      <c r="H20" s="11">
        <v>100397</v>
      </c>
      <c r="I20" s="11">
        <v>100397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219</v>
      </c>
      <c r="B21" s="10" t="s">
        <v>53</v>
      </c>
      <c r="C21" s="10" t="s">
        <v>54</v>
      </c>
      <c r="D21" s="11">
        <f>D22</f>
        <v>98452</v>
      </c>
      <c r="E21" s="11">
        <f>E22</f>
        <v>15051</v>
      </c>
      <c r="F21" s="11">
        <f>G21+H21</f>
        <v>207507</v>
      </c>
      <c r="G21" s="11">
        <f>G22</f>
        <v>116161</v>
      </c>
      <c r="H21" s="11">
        <f>H22</f>
        <v>91346</v>
      </c>
      <c r="I21" s="11">
        <f>I22</f>
        <v>68165</v>
      </c>
      <c r="J21" s="11">
        <f>J22</f>
        <v>0</v>
      </c>
      <c r="K21" s="11">
        <f>F21-I21-J21</f>
        <v>139342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</f>
        <v>98452</v>
      </c>
      <c r="E22" s="11">
        <f>E23</f>
        <v>15051</v>
      </c>
      <c r="F22" s="11">
        <f>G22+H22</f>
        <v>207507</v>
      </c>
      <c r="G22" s="11">
        <f>G23</f>
        <v>116161</v>
      </c>
      <c r="H22" s="11">
        <f>H23</f>
        <v>91346</v>
      </c>
      <c r="I22" s="11">
        <f>I23</f>
        <v>68165</v>
      </c>
      <c r="J22" s="11">
        <f>J23</f>
        <v>0</v>
      </c>
      <c r="K22" s="11">
        <f>F22-I22-J22</f>
        <v>139342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v>98452</v>
      </c>
      <c r="E23" s="11">
        <v>15051</v>
      </c>
      <c r="F23" s="11">
        <f>G23+H23</f>
        <v>207507</v>
      </c>
      <c r="G23" s="11">
        <v>116161</v>
      </c>
      <c r="H23" s="11">
        <v>91346</v>
      </c>
      <c r="I23" s="11">
        <v>68165</v>
      </c>
      <c r="J23" s="11">
        <v>0</v>
      </c>
      <c r="K23" s="11">
        <f>F23-I23-J23</f>
        <v>139342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</f>
        <v>934500</v>
      </c>
      <c r="E24" s="11">
        <f>E25</f>
        <v>315500</v>
      </c>
      <c r="F24" s="11">
        <f>G24+H24</f>
        <v>12009161</v>
      </c>
      <c r="G24" s="11">
        <f>G25</f>
        <v>10493062</v>
      </c>
      <c r="H24" s="11">
        <f>H25</f>
        <v>1516099</v>
      </c>
      <c r="I24" s="11">
        <f>I25</f>
        <v>313167</v>
      </c>
      <c r="J24" s="11">
        <f>J25</f>
        <v>0</v>
      </c>
      <c r="K24" s="11">
        <f>F24-I24-J24</f>
        <v>11695994</v>
      </c>
    </row>
    <row r="25" spans="1:11" s="6" customFormat="1" ht="22.5" x14ac:dyDescent="0.25">
      <c r="A25" s="10" t="s">
        <v>61</v>
      </c>
      <c r="B25" s="10" t="s">
        <v>65</v>
      </c>
      <c r="C25" s="10" t="s">
        <v>66</v>
      </c>
      <c r="D25" s="11">
        <f>D26+D29</f>
        <v>934500</v>
      </c>
      <c r="E25" s="11">
        <f>E26+E29</f>
        <v>315500</v>
      </c>
      <c r="F25" s="11">
        <f>G25+H25</f>
        <v>12009161</v>
      </c>
      <c r="G25" s="11">
        <f>G26+G29</f>
        <v>10493062</v>
      </c>
      <c r="H25" s="11">
        <f>H26+H29</f>
        <v>1516099</v>
      </c>
      <c r="I25" s="11">
        <f>I26+I29</f>
        <v>313167</v>
      </c>
      <c r="J25" s="11">
        <f>J26+J29</f>
        <v>0</v>
      </c>
      <c r="K25" s="11">
        <f>F25-I25-J25</f>
        <v>11695994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</f>
        <v>569500</v>
      </c>
      <c r="E26" s="11">
        <f>E27+E28</f>
        <v>180500</v>
      </c>
      <c r="F26" s="11">
        <f>G26+H26</f>
        <v>10023579</v>
      </c>
      <c r="G26" s="11">
        <f>G27+G28</f>
        <v>8978194</v>
      </c>
      <c r="H26" s="11">
        <f>H27+H28</f>
        <v>1045385</v>
      </c>
      <c r="I26" s="11">
        <f>I27+I28</f>
        <v>65029</v>
      </c>
      <c r="J26" s="11">
        <f>J27+J28</f>
        <v>0</v>
      </c>
      <c r="K26" s="11">
        <f>F26-I26-J26</f>
        <v>9958550</v>
      </c>
    </row>
    <row r="27" spans="1:11" s="6" customFormat="1" x14ac:dyDescent="0.25">
      <c r="A27" s="10" t="s">
        <v>67</v>
      </c>
      <c r="B27" s="10" t="s">
        <v>71</v>
      </c>
      <c r="C27" s="10" t="s">
        <v>72</v>
      </c>
      <c r="D27" s="11">
        <v>61000</v>
      </c>
      <c r="E27" s="11">
        <v>26000</v>
      </c>
      <c r="F27" s="11">
        <f>G27+H27</f>
        <v>160140</v>
      </c>
      <c r="G27" s="11">
        <v>104334</v>
      </c>
      <c r="H27" s="11">
        <v>55806</v>
      </c>
      <c r="I27" s="11">
        <v>35123</v>
      </c>
      <c r="J27" s="11">
        <v>0</v>
      </c>
      <c r="K27" s="11">
        <f>F27-I27-J27</f>
        <v>125017</v>
      </c>
    </row>
    <row r="28" spans="1:11" s="6" customFormat="1" x14ac:dyDescent="0.25">
      <c r="A28" s="10" t="s">
        <v>70</v>
      </c>
      <c r="B28" s="10" t="s">
        <v>74</v>
      </c>
      <c r="C28" s="10" t="s">
        <v>75</v>
      </c>
      <c r="D28" s="11">
        <v>508500</v>
      </c>
      <c r="E28" s="11">
        <v>154500</v>
      </c>
      <c r="F28" s="11">
        <f>G28+H28</f>
        <v>9863439</v>
      </c>
      <c r="G28" s="11">
        <v>8873860</v>
      </c>
      <c r="H28" s="11">
        <v>989579</v>
      </c>
      <c r="I28" s="11">
        <v>29906</v>
      </c>
      <c r="J28" s="11">
        <v>0</v>
      </c>
      <c r="K28" s="11">
        <f>F28-I28-J28</f>
        <v>9833533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f>D30+D31+D32</f>
        <v>365000</v>
      </c>
      <c r="E29" s="11">
        <f>E30+E31+E32</f>
        <v>135000</v>
      </c>
      <c r="F29" s="11">
        <f>G29+H29</f>
        <v>1985582</v>
      </c>
      <c r="G29" s="11">
        <f>G30+G31+G32</f>
        <v>1514868</v>
      </c>
      <c r="H29" s="11">
        <f>H30+H31+H32</f>
        <v>470714</v>
      </c>
      <c r="I29" s="11">
        <f>I30+I31+I32</f>
        <v>248138</v>
      </c>
      <c r="J29" s="11">
        <f>J30+J31+J32</f>
        <v>0</v>
      </c>
      <c r="K29" s="11">
        <f>F29-I29-J29</f>
        <v>1737444</v>
      </c>
    </row>
    <row r="30" spans="1:11" s="6" customFormat="1" ht="22.5" x14ac:dyDescent="0.25">
      <c r="A30" s="10" t="s">
        <v>76</v>
      </c>
      <c r="B30" s="10" t="s">
        <v>80</v>
      </c>
      <c r="C30" s="10" t="s">
        <v>81</v>
      </c>
      <c r="D30" s="11">
        <v>125000</v>
      </c>
      <c r="E30" s="11">
        <v>55000</v>
      </c>
      <c r="F30" s="11">
        <f>G30+H30</f>
        <v>484581</v>
      </c>
      <c r="G30" s="11">
        <v>356132</v>
      </c>
      <c r="H30" s="11">
        <v>128449</v>
      </c>
      <c r="I30" s="11">
        <v>73927</v>
      </c>
      <c r="J30" s="11">
        <v>0</v>
      </c>
      <c r="K30" s="11">
        <f>F30-I30-J30</f>
        <v>410654</v>
      </c>
    </row>
    <row r="31" spans="1:11" s="6" customFormat="1" ht="22.5" x14ac:dyDescent="0.25">
      <c r="A31" s="10" t="s">
        <v>79</v>
      </c>
      <c r="B31" s="10" t="s">
        <v>83</v>
      </c>
      <c r="C31" s="10" t="s">
        <v>84</v>
      </c>
      <c r="D31" s="11">
        <v>30000</v>
      </c>
      <c r="E31" s="11">
        <v>10000</v>
      </c>
      <c r="F31" s="11">
        <f>G31+H31</f>
        <v>47781</v>
      </c>
      <c r="G31" s="11">
        <v>34050</v>
      </c>
      <c r="H31" s="11">
        <v>13731</v>
      </c>
      <c r="I31" s="11">
        <v>9660</v>
      </c>
      <c r="J31" s="11">
        <v>0</v>
      </c>
      <c r="K31" s="11">
        <f>F31-I31-J31</f>
        <v>38121</v>
      </c>
    </row>
    <row r="32" spans="1:11" s="6" customFormat="1" x14ac:dyDescent="0.25">
      <c r="A32" s="10" t="s">
        <v>82</v>
      </c>
      <c r="B32" s="10" t="s">
        <v>86</v>
      </c>
      <c r="C32" s="10" t="s">
        <v>87</v>
      </c>
      <c r="D32" s="11">
        <v>210000</v>
      </c>
      <c r="E32" s="11">
        <v>70000</v>
      </c>
      <c r="F32" s="11">
        <f>G32+H32</f>
        <v>1453220</v>
      </c>
      <c r="G32" s="11">
        <v>1124686</v>
      </c>
      <c r="H32" s="11">
        <v>328534</v>
      </c>
      <c r="I32" s="11">
        <v>164551</v>
      </c>
      <c r="J32" s="11">
        <v>0</v>
      </c>
      <c r="K32" s="11">
        <f>F32-I32-J32</f>
        <v>1288669</v>
      </c>
    </row>
    <row r="33" spans="1:11" s="6" customFormat="1" ht="22.5" x14ac:dyDescent="0.25">
      <c r="A33" s="10" t="s">
        <v>220</v>
      </c>
      <c r="B33" s="10" t="s">
        <v>89</v>
      </c>
      <c r="C33" s="10" t="s">
        <v>90</v>
      </c>
      <c r="D33" s="11">
        <f>D34+D38</f>
        <v>3157000</v>
      </c>
      <c r="E33" s="11">
        <f>E34+E38</f>
        <v>1531000</v>
      </c>
      <c r="F33" s="11">
        <f>G33+H33</f>
        <v>1960614</v>
      </c>
      <c r="G33" s="11">
        <f>G34+G38</f>
        <v>215929</v>
      </c>
      <c r="H33" s="11">
        <f>H34+H38</f>
        <v>1744685</v>
      </c>
      <c r="I33" s="11">
        <f>I34+I38</f>
        <v>1626275</v>
      </c>
      <c r="J33" s="11">
        <f>J34+J38</f>
        <v>0</v>
      </c>
      <c r="K33" s="11">
        <f>F33-I33-J33</f>
        <v>334339</v>
      </c>
    </row>
    <row r="34" spans="1:11" s="6" customFormat="1" ht="22.5" x14ac:dyDescent="0.25">
      <c r="A34" s="10" t="s">
        <v>88</v>
      </c>
      <c r="B34" s="10" t="s">
        <v>92</v>
      </c>
      <c r="C34" s="10" t="s">
        <v>93</v>
      </c>
      <c r="D34" s="11">
        <f>+D35+D36+D37</f>
        <v>2943000</v>
      </c>
      <c r="E34" s="11">
        <f>+E35+E36+E37</f>
        <v>1459000</v>
      </c>
      <c r="F34" s="11">
        <f>G34+H34</f>
        <v>1459000</v>
      </c>
      <c r="G34" s="11">
        <f>+G35+G36+G37</f>
        <v>0</v>
      </c>
      <c r="H34" s="11">
        <f>+H35+H36+H37</f>
        <v>1459000</v>
      </c>
      <c r="I34" s="11">
        <f>+I35+I36+I37</f>
        <v>1459000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221</v>
      </c>
      <c r="B35" s="10" t="s">
        <v>95</v>
      </c>
      <c r="C35" s="10" t="s">
        <v>96</v>
      </c>
      <c r="D35" s="11">
        <v>1334000</v>
      </c>
      <c r="E35" s="11">
        <v>653000</v>
      </c>
      <c r="F35" s="11">
        <f>G35+H35</f>
        <v>653000</v>
      </c>
      <c r="G35" s="11">
        <v>0</v>
      </c>
      <c r="H35" s="11">
        <v>653000</v>
      </c>
      <c r="I35" s="11">
        <v>653000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222</v>
      </c>
      <c r="B36" s="10" t="s">
        <v>98</v>
      </c>
      <c r="C36" s="10" t="s">
        <v>99</v>
      </c>
      <c r="D36" s="11">
        <v>10000</v>
      </c>
      <c r="E36" s="11">
        <v>6000</v>
      </c>
      <c r="F36" s="11">
        <f>G36+H36</f>
        <v>6000</v>
      </c>
      <c r="G36" s="11">
        <v>0</v>
      </c>
      <c r="H36" s="11">
        <v>6000</v>
      </c>
      <c r="I36" s="11">
        <v>6000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101</v>
      </c>
      <c r="C37" s="10" t="s">
        <v>102</v>
      </c>
      <c r="D37" s="11">
        <v>1599000</v>
      </c>
      <c r="E37" s="11">
        <v>800000</v>
      </c>
      <c r="F37" s="11">
        <f>G37+H37</f>
        <v>800000</v>
      </c>
      <c r="G37" s="11">
        <v>0</v>
      </c>
      <c r="H37" s="11">
        <v>800000</v>
      </c>
      <c r="I37" s="11">
        <v>800000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223</v>
      </c>
      <c r="B38" s="10" t="s">
        <v>104</v>
      </c>
      <c r="C38" s="10" t="s">
        <v>105</v>
      </c>
      <c r="D38" s="11">
        <f>D39+D42+D43</f>
        <v>214000</v>
      </c>
      <c r="E38" s="11">
        <f>E39+E42+E43</f>
        <v>72000</v>
      </c>
      <c r="F38" s="11">
        <f>G38+H38</f>
        <v>501614</v>
      </c>
      <c r="G38" s="11">
        <f>G39+G42+G43</f>
        <v>215929</v>
      </c>
      <c r="H38" s="11">
        <f>H39+H42+H43</f>
        <v>285685</v>
      </c>
      <c r="I38" s="11">
        <f>I39+I42+I43</f>
        <v>167275</v>
      </c>
      <c r="J38" s="11">
        <f>J39+J42+J43</f>
        <v>0</v>
      </c>
      <c r="K38" s="11">
        <f>F38-I38-J38</f>
        <v>334339</v>
      </c>
    </row>
    <row r="39" spans="1:11" s="6" customFormat="1" ht="22.5" x14ac:dyDescent="0.25">
      <c r="A39" s="10" t="s">
        <v>224</v>
      </c>
      <c r="B39" s="10" t="s">
        <v>107</v>
      </c>
      <c r="C39" s="10" t="s">
        <v>108</v>
      </c>
      <c r="D39" s="11">
        <f>D40+D41</f>
        <v>210000</v>
      </c>
      <c r="E39" s="11">
        <f>E40+E41</f>
        <v>70000</v>
      </c>
      <c r="F39" s="11">
        <f>G39+H39</f>
        <v>501575</v>
      </c>
      <c r="G39" s="11">
        <f>G40+G41</f>
        <v>215929</v>
      </c>
      <c r="H39" s="11">
        <f>H40+H41</f>
        <v>285646</v>
      </c>
      <c r="I39" s="11">
        <f>I40+I41</f>
        <v>167236</v>
      </c>
      <c r="J39" s="11">
        <f>J40+J41</f>
        <v>0</v>
      </c>
      <c r="K39" s="11">
        <f>F39-I39-J39</f>
        <v>334339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120000</v>
      </c>
      <c r="E40" s="11">
        <v>40000</v>
      </c>
      <c r="F40" s="11">
        <f>G40+H40</f>
        <v>361066</v>
      </c>
      <c r="G40" s="11">
        <v>171000</v>
      </c>
      <c r="H40" s="11">
        <v>190066</v>
      </c>
      <c r="I40" s="11">
        <v>96274</v>
      </c>
      <c r="J40" s="11">
        <v>0</v>
      </c>
      <c r="K40" s="11">
        <f>F40-I40-J40</f>
        <v>264792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90000</v>
      </c>
      <c r="E41" s="11">
        <v>30000</v>
      </c>
      <c r="F41" s="11">
        <f>G41+H41</f>
        <v>140509</v>
      </c>
      <c r="G41" s="11">
        <v>44929</v>
      </c>
      <c r="H41" s="11">
        <v>95580</v>
      </c>
      <c r="I41" s="11">
        <v>70962</v>
      </c>
      <c r="J41" s="11">
        <v>0</v>
      </c>
      <c r="K41" s="11">
        <f>F41-I41-J41</f>
        <v>69547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v>2000</v>
      </c>
      <c r="E42" s="11">
        <v>1000</v>
      </c>
      <c r="F42" s="11">
        <f>G42+H42</f>
        <v>5</v>
      </c>
      <c r="G42" s="11">
        <v>0</v>
      </c>
      <c r="H42" s="11">
        <v>5</v>
      </c>
      <c r="I42" s="11">
        <v>5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112</v>
      </c>
      <c r="B43" s="10" t="s">
        <v>119</v>
      </c>
      <c r="C43" s="10" t="s">
        <v>120</v>
      </c>
      <c r="D43" s="11">
        <v>2000</v>
      </c>
      <c r="E43" s="11">
        <v>1000</v>
      </c>
      <c r="F43" s="11">
        <f>G43+H43</f>
        <v>34</v>
      </c>
      <c r="G43" s="11">
        <v>0</v>
      </c>
      <c r="H43" s="11">
        <v>34</v>
      </c>
      <c r="I43" s="11">
        <v>34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10000</v>
      </c>
      <c r="E44" s="11">
        <f>E45</f>
        <v>5000</v>
      </c>
      <c r="F44" s="11">
        <f>G44+H44</f>
        <v>3236</v>
      </c>
      <c r="G44" s="11">
        <f>G45</f>
        <v>0</v>
      </c>
      <c r="H44" s="11">
        <f>H45</f>
        <v>3236</v>
      </c>
      <c r="I44" s="11">
        <f>I45</f>
        <v>2590</v>
      </c>
      <c r="J44" s="11">
        <f>J45</f>
        <v>0</v>
      </c>
      <c r="K44" s="11">
        <f>F44-I44-J44</f>
        <v>646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</f>
        <v>10000</v>
      </c>
      <c r="E45" s="11">
        <f>E46</f>
        <v>5000</v>
      </c>
      <c r="F45" s="11">
        <f>G45+H45</f>
        <v>3236</v>
      </c>
      <c r="G45" s="11">
        <f>G46</f>
        <v>0</v>
      </c>
      <c r="H45" s="11">
        <f>H46</f>
        <v>3236</v>
      </c>
      <c r="I45" s="11">
        <f>I46</f>
        <v>2590</v>
      </c>
      <c r="J45" s="11">
        <f>J46</f>
        <v>0</v>
      </c>
      <c r="K45" s="11">
        <f>F45-I45-J45</f>
        <v>646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v>10000</v>
      </c>
      <c r="E46" s="11">
        <v>5000</v>
      </c>
      <c r="F46" s="11">
        <f>G46+H46</f>
        <v>3236</v>
      </c>
      <c r="G46" s="11">
        <v>0</v>
      </c>
      <c r="H46" s="11">
        <v>3236</v>
      </c>
      <c r="I46" s="11">
        <v>2590</v>
      </c>
      <c r="J46" s="11">
        <v>0</v>
      </c>
      <c r="K46" s="11">
        <f>F46-I46-J46</f>
        <v>646</v>
      </c>
    </row>
    <row r="47" spans="1:11" s="6" customFormat="1" x14ac:dyDescent="0.25">
      <c r="A47" s="10" t="s">
        <v>124</v>
      </c>
      <c r="B47" s="10" t="s">
        <v>131</v>
      </c>
      <c r="C47" s="10" t="s">
        <v>132</v>
      </c>
      <c r="D47" s="11">
        <f>D48+D52</f>
        <v>-675552</v>
      </c>
      <c r="E47" s="11">
        <f>E48+E52</f>
        <v>-235851</v>
      </c>
      <c r="F47" s="11">
        <f>G47+H47</f>
        <v>1137779</v>
      </c>
      <c r="G47" s="11">
        <f>G48+G52</f>
        <v>1028909</v>
      </c>
      <c r="H47" s="11">
        <f>H48+H52</f>
        <v>108870</v>
      </c>
      <c r="I47" s="11">
        <f>I48+I52</f>
        <v>129521</v>
      </c>
      <c r="J47" s="11">
        <f>J48+J52</f>
        <v>0</v>
      </c>
      <c r="K47" s="11">
        <f>F47-I47-J47</f>
        <v>1008258</v>
      </c>
    </row>
    <row r="48" spans="1:11" s="6" customFormat="1" ht="22.5" x14ac:dyDescent="0.25">
      <c r="A48" s="10" t="s">
        <v>127</v>
      </c>
      <c r="B48" s="10" t="s">
        <v>134</v>
      </c>
      <c r="C48" s="10" t="s">
        <v>135</v>
      </c>
      <c r="D48" s="11">
        <f>D49</f>
        <v>21000</v>
      </c>
      <c r="E48" s="11">
        <f>E49</f>
        <v>8000</v>
      </c>
      <c r="F48" s="11">
        <f>G48+H48</f>
        <v>23761</v>
      </c>
      <c r="G48" s="11">
        <f>G49</f>
        <v>1979</v>
      </c>
      <c r="H48" s="11">
        <f>H49</f>
        <v>21782</v>
      </c>
      <c r="I48" s="11">
        <f>I49</f>
        <v>14097</v>
      </c>
      <c r="J48" s="11">
        <f>J49</f>
        <v>0</v>
      </c>
      <c r="K48" s="11">
        <f>F48-I48-J48</f>
        <v>9664</v>
      </c>
    </row>
    <row r="49" spans="1:11" s="6" customFormat="1" ht="22.5" x14ac:dyDescent="0.25">
      <c r="A49" s="10" t="s">
        <v>130</v>
      </c>
      <c r="B49" s="10" t="s">
        <v>137</v>
      </c>
      <c r="C49" s="10" t="s">
        <v>138</v>
      </c>
      <c r="D49" s="11">
        <f>+D50</f>
        <v>21000</v>
      </c>
      <c r="E49" s="11">
        <f>+E50</f>
        <v>8000</v>
      </c>
      <c r="F49" s="11">
        <f>G49+H49</f>
        <v>23761</v>
      </c>
      <c r="G49" s="11">
        <f>+G50</f>
        <v>1979</v>
      </c>
      <c r="H49" s="11">
        <f>+H50</f>
        <v>21782</v>
      </c>
      <c r="I49" s="11">
        <f>+I50</f>
        <v>14097</v>
      </c>
      <c r="J49" s="11">
        <f>+J50</f>
        <v>0</v>
      </c>
      <c r="K49" s="11">
        <f>F49-I49-J49</f>
        <v>9664</v>
      </c>
    </row>
    <row r="50" spans="1:11" s="6" customFormat="1" x14ac:dyDescent="0.25">
      <c r="A50" s="10" t="s">
        <v>225</v>
      </c>
      <c r="B50" s="10" t="s">
        <v>140</v>
      </c>
      <c r="C50" s="10" t="s">
        <v>141</v>
      </c>
      <c r="D50" s="11">
        <f>+D51</f>
        <v>21000</v>
      </c>
      <c r="E50" s="11">
        <f>+E51</f>
        <v>8000</v>
      </c>
      <c r="F50" s="11">
        <f>G50+H50</f>
        <v>23761</v>
      </c>
      <c r="G50" s="11">
        <f>+G51</f>
        <v>1979</v>
      </c>
      <c r="H50" s="11">
        <f>+H51</f>
        <v>21782</v>
      </c>
      <c r="I50" s="11">
        <f>+I51</f>
        <v>14097</v>
      </c>
      <c r="J50" s="11">
        <f>+J51</f>
        <v>0</v>
      </c>
      <c r="K50" s="11">
        <f>F50-I50-J50</f>
        <v>9664</v>
      </c>
    </row>
    <row r="51" spans="1:11" s="6" customFormat="1" ht="22.5" x14ac:dyDescent="0.25">
      <c r="A51" s="10" t="s">
        <v>139</v>
      </c>
      <c r="B51" s="10" t="s">
        <v>143</v>
      </c>
      <c r="C51" s="10" t="s">
        <v>144</v>
      </c>
      <c r="D51" s="11">
        <v>21000</v>
      </c>
      <c r="E51" s="11">
        <v>8000</v>
      </c>
      <c r="F51" s="11">
        <f>G51+H51</f>
        <v>23761</v>
      </c>
      <c r="G51" s="11">
        <v>1979</v>
      </c>
      <c r="H51" s="11">
        <v>21782</v>
      </c>
      <c r="I51" s="11">
        <v>14097</v>
      </c>
      <c r="J51" s="11">
        <v>0</v>
      </c>
      <c r="K51" s="11">
        <f>F51-I51-J51</f>
        <v>9664</v>
      </c>
    </row>
    <row r="52" spans="1:11" s="6" customFormat="1" ht="22.5" x14ac:dyDescent="0.25">
      <c r="A52" s="10" t="s">
        <v>226</v>
      </c>
      <c r="B52" s="10" t="s">
        <v>146</v>
      </c>
      <c r="C52" s="10" t="s">
        <v>147</v>
      </c>
      <c r="D52" s="11">
        <f>D53+D55+D58+D60</f>
        <v>-696552</v>
      </c>
      <c r="E52" s="11">
        <f>E53+E55+E58+E60</f>
        <v>-243851</v>
      </c>
      <c r="F52" s="11">
        <f>G52+H52</f>
        <v>1114018</v>
      </c>
      <c r="G52" s="11">
        <f>G53+G55+G58+G60</f>
        <v>1026930</v>
      </c>
      <c r="H52" s="11">
        <f>H53+H55+H58+H60</f>
        <v>87088</v>
      </c>
      <c r="I52" s="11">
        <f>I53+I55+I58+I60</f>
        <v>115424</v>
      </c>
      <c r="J52" s="11">
        <f>J53+J55+J58+J60</f>
        <v>0</v>
      </c>
      <c r="K52" s="11">
        <f>F52-I52-J52</f>
        <v>998594</v>
      </c>
    </row>
    <row r="53" spans="1:11" s="6" customFormat="1" ht="43.5" x14ac:dyDescent="0.25">
      <c r="A53" s="10" t="s">
        <v>227</v>
      </c>
      <c r="B53" s="10" t="s">
        <v>149</v>
      </c>
      <c r="C53" s="10" t="s">
        <v>150</v>
      </c>
      <c r="D53" s="11">
        <f>+D54</f>
        <v>4000</v>
      </c>
      <c r="E53" s="11">
        <f>+E54</f>
        <v>2000</v>
      </c>
      <c r="F53" s="11">
        <f>G53+H53</f>
        <v>366</v>
      </c>
      <c r="G53" s="11">
        <f>+G54</f>
        <v>0</v>
      </c>
      <c r="H53" s="11">
        <f>+H54</f>
        <v>366</v>
      </c>
      <c r="I53" s="11">
        <f>+I54</f>
        <v>366</v>
      </c>
      <c r="J53" s="11">
        <f>+J54</f>
        <v>0</v>
      </c>
      <c r="K53" s="11">
        <f>F53-I53-J53</f>
        <v>0</v>
      </c>
    </row>
    <row r="54" spans="1:11" s="6" customFormat="1" ht="22.5" x14ac:dyDescent="0.25">
      <c r="A54" s="10" t="s">
        <v>228</v>
      </c>
      <c r="B54" s="10" t="s">
        <v>152</v>
      </c>
      <c r="C54" s="10" t="s">
        <v>153</v>
      </c>
      <c r="D54" s="11">
        <v>4000</v>
      </c>
      <c r="E54" s="11">
        <v>2000</v>
      </c>
      <c r="F54" s="11">
        <f>G54+H54</f>
        <v>366</v>
      </c>
      <c r="G54" s="11">
        <v>0</v>
      </c>
      <c r="H54" s="11">
        <v>366</v>
      </c>
      <c r="I54" s="11">
        <v>366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229</v>
      </c>
      <c r="B55" s="10" t="s">
        <v>155</v>
      </c>
      <c r="C55" s="10" t="s">
        <v>156</v>
      </c>
      <c r="D55" s="11">
        <f>D56</f>
        <v>151000</v>
      </c>
      <c r="E55" s="11">
        <f>E56</f>
        <v>63000</v>
      </c>
      <c r="F55" s="11">
        <f>G55+H55</f>
        <v>1109852</v>
      </c>
      <c r="G55" s="11">
        <f>G56</f>
        <v>1024850</v>
      </c>
      <c r="H55" s="11">
        <f>H56</f>
        <v>85002</v>
      </c>
      <c r="I55" s="11">
        <f>I56</f>
        <v>114503</v>
      </c>
      <c r="J55" s="11">
        <f>J56</f>
        <v>0</v>
      </c>
      <c r="K55" s="11">
        <f>F55-I55-J55</f>
        <v>995349</v>
      </c>
    </row>
    <row r="56" spans="1:11" s="6" customFormat="1" ht="22.5" x14ac:dyDescent="0.25">
      <c r="A56" s="10" t="s">
        <v>230</v>
      </c>
      <c r="B56" s="10" t="s">
        <v>158</v>
      </c>
      <c r="C56" s="10" t="s">
        <v>159</v>
      </c>
      <c r="D56" s="11">
        <f>D57</f>
        <v>151000</v>
      </c>
      <c r="E56" s="11">
        <f>E57</f>
        <v>63000</v>
      </c>
      <c r="F56" s="11">
        <f>G56+H56</f>
        <v>1109852</v>
      </c>
      <c r="G56" s="11">
        <f>G57</f>
        <v>1024850</v>
      </c>
      <c r="H56" s="11">
        <f>H57</f>
        <v>85002</v>
      </c>
      <c r="I56" s="11">
        <f>I57</f>
        <v>114503</v>
      </c>
      <c r="J56" s="11">
        <f>J57</f>
        <v>0</v>
      </c>
      <c r="K56" s="11">
        <f>F56-I56-J56</f>
        <v>995349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151000</v>
      </c>
      <c r="E57" s="11">
        <v>63000</v>
      </c>
      <c r="F57" s="11">
        <f>G57+H57</f>
        <v>1109852</v>
      </c>
      <c r="G57" s="11">
        <v>1024850</v>
      </c>
      <c r="H57" s="11">
        <v>85002</v>
      </c>
      <c r="I57" s="11">
        <v>114503</v>
      </c>
      <c r="J57" s="11">
        <v>0</v>
      </c>
      <c r="K57" s="11">
        <f>F57-I57-J57</f>
        <v>995349</v>
      </c>
    </row>
    <row r="58" spans="1:11" s="6" customFormat="1" ht="33" x14ac:dyDescent="0.25">
      <c r="A58" s="10" t="s">
        <v>231</v>
      </c>
      <c r="B58" s="10" t="s">
        <v>164</v>
      </c>
      <c r="C58" s="10" t="s">
        <v>165</v>
      </c>
      <c r="D58" s="11">
        <f>+D59</f>
        <v>1500</v>
      </c>
      <c r="E58" s="11">
        <f>+E59</f>
        <v>500</v>
      </c>
      <c r="F58" s="11">
        <f>G58+H58</f>
        <v>3800</v>
      </c>
      <c r="G58" s="11">
        <f>+G59</f>
        <v>2080</v>
      </c>
      <c r="H58" s="11">
        <f>+H59</f>
        <v>1720</v>
      </c>
      <c r="I58" s="11">
        <f>+I59</f>
        <v>555</v>
      </c>
      <c r="J58" s="11">
        <f>+J59</f>
        <v>0</v>
      </c>
      <c r="K58" s="11">
        <f>F58-I58-J58</f>
        <v>3245</v>
      </c>
    </row>
    <row r="59" spans="1:11" s="6" customFormat="1" ht="22.5" x14ac:dyDescent="0.25">
      <c r="A59" s="10" t="s">
        <v>232</v>
      </c>
      <c r="B59" s="10" t="s">
        <v>167</v>
      </c>
      <c r="C59" s="10" t="s">
        <v>168</v>
      </c>
      <c r="D59" s="11">
        <v>1500</v>
      </c>
      <c r="E59" s="11">
        <v>500</v>
      </c>
      <c r="F59" s="11">
        <f>G59+H59</f>
        <v>3800</v>
      </c>
      <c r="G59" s="11">
        <v>2080</v>
      </c>
      <c r="H59" s="11">
        <v>1720</v>
      </c>
      <c r="I59" s="11">
        <v>555</v>
      </c>
      <c r="J59" s="11">
        <v>0</v>
      </c>
      <c r="K59" s="11">
        <f>F59-I59-J59</f>
        <v>3245</v>
      </c>
    </row>
    <row r="60" spans="1:11" s="6" customFormat="1" ht="22.5" x14ac:dyDescent="0.25">
      <c r="A60" s="10" t="s">
        <v>233</v>
      </c>
      <c r="B60" s="10" t="s">
        <v>234</v>
      </c>
      <c r="C60" s="10" t="s">
        <v>235</v>
      </c>
      <c r="D60" s="11">
        <f>+D61</f>
        <v>-853052</v>
      </c>
      <c r="E60" s="11">
        <f>+E61</f>
        <v>-309351</v>
      </c>
      <c r="F60" s="11">
        <f>G60+H60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236</v>
      </c>
      <c r="B61" s="10" t="s">
        <v>170</v>
      </c>
      <c r="C61" s="10" t="s">
        <v>171</v>
      </c>
      <c r="D61" s="11">
        <v>-853052</v>
      </c>
      <c r="E61" s="11">
        <v>-309351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237</v>
      </c>
      <c r="B62" s="10" t="s">
        <v>185</v>
      </c>
      <c r="C62" s="10" t="s">
        <v>186</v>
      </c>
      <c r="D62" s="11">
        <f>D63</f>
        <v>177000</v>
      </c>
      <c r="E62" s="11">
        <f>E63</f>
        <v>74000</v>
      </c>
      <c r="F62" s="11">
        <f>G62+H62</f>
        <v>32456</v>
      </c>
      <c r="G62" s="11">
        <f>G63</f>
        <v>0</v>
      </c>
      <c r="H62" s="11">
        <f>H63</f>
        <v>32456</v>
      </c>
      <c r="I62" s="11">
        <f>I63</f>
        <v>32456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238</v>
      </c>
      <c r="B63" s="10" t="s">
        <v>188</v>
      </c>
      <c r="C63" s="10" t="s">
        <v>189</v>
      </c>
      <c r="D63" s="11">
        <f>D64+D67</f>
        <v>177000</v>
      </c>
      <c r="E63" s="11">
        <f>E64+E67</f>
        <v>74000</v>
      </c>
      <c r="F63" s="11">
        <f>G63+H63</f>
        <v>32456</v>
      </c>
      <c r="G63" s="11">
        <f>G64+G67</f>
        <v>0</v>
      </c>
      <c r="H63" s="11">
        <f>H64+H67</f>
        <v>32456</v>
      </c>
      <c r="I63" s="11">
        <f>I64+I67</f>
        <v>32456</v>
      </c>
      <c r="J63" s="11">
        <f>J64+J67</f>
        <v>0</v>
      </c>
      <c r="K63" s="11">
        <f>F63-I63-J63</f>
        <v>0</v>
      </c>
    </row>
    <row r="64" spans="1:11" s="6" customFormat="1" ht="96" x14ac:dyDescent="0.25">
      <c r="A64" s="10" t="s">
        <v>239</v>
      </c>
      <c r="B64" s="10" t="s">
        <v>191</v>
      </c>
      <c r="C64" s="10" t="s">
        <v>192</v>
      </c>
      <c r="D64" s="11">
        <f>+D65+D66</f>
        <v>77000</v>
      </c>
      <c r="E64" s="11">
        <f>+E65+E66</f>
        <v>34000</v>
      </c>
      <c r="F64" s="11">
        <f>G64+H64</f>
        <v>32456</v>
      </c>
      <c r="G64" s="11">
        <f>+G65+G66</f>
        <v>0</v>
      </c>
      <c r="H64" s="11">
        <f>+H65+H66</f>
        <v>32456</v>
      </c>
      <c r="I64" s="11">
        <f>+I65+I66</f>
        <v>32456</v>
      </c>
      <c r="J64" s="11">
        <f>+J65+J66</f>
        <v>0</v>
      </c>
      <c r="K64" s="11">
        <f>F64-I64-J64</f>
        <v>0</v>
      </c>
    </row>
    <row r="65" spans="1:12" s="6" customFormat="1" ht="43.5" x14ac:dyDescent="0.25">
      <c r="A65" s="10" t="s">
        <v>178</v>
      </c>
      <c r="B65" s="10" t="s">
        <v>197</v>
      </c>
      <c r="C65" s="10" t="s">
        <v>198</v>
      </c>
      <c r="D65" s="11">
        <v>11000</v>
      </c>
      <c r="E65" s="11">
        <v>1000</v>
      </c>
      <c r="F65" s="11">
        <f>G65+H65</f>
        <v>536</v>
      </c>
      <c r="G65" s="11">
        <v>0</v>
      </c>
      <c r="H65" s="11">
        <v>536</v>
      </c>
      <c r="I65" s="11">
        <v>536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240</v>
      </c>
      <c r="B66" s="10" t="s">
        <v>200</v>
      </c>
      <c r="C66" s="10" t="s">
        <v>201</v>
      </c>
      <c r="D66" s="11">
        <v>66000</v>
      </c>
      <c r="E66" s="11">
        <v>33000</v>
      </c>
      <c r="F66" s="11">
        <f>G66+H66</f>
        <v>31920</v>
      </c>
      <c r="G66" s="11">
        <v>0</v>
      </c>
      <c r="H66" s="11">
        <v>31920</v>
      </c>
      <c r="I66" s="11">
        <v>31920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241</v>
      </c>
      <c r="B67" s="10" t="s">
        <v>206</v>
      </c>
      <c r="C67" s="10" t="s">
        <v>207</v>
      </c>
      <c r="D67" s="11">
        <f>+D68</f>
        <v>100000</v>
      </c>
      <c r="E67" s="11">
        <f>+E68</f>
        <v>40000</v>
      </c>
      <c r="F67" s="11">
        <f>G67+H67</f>
        <v>0</v>
      </c>
      <c r="G67" s="11">
        <f>+G68</f>
        <v>0</v>
      </c>
      <c r="H67" s="11">
        <f>+H68</f>
        <v>0</v>
      </c>
      <c r="I67" s="11">
        <f>+I68</f>
        <v>0</v>
      </c>
      <c r="J67" s="11">
        <f>+J68</f>
        <v>0</v>
      </c>
      <c r="K67" s="11">
        <f>F67-I67-J67</f>
        <v>0</v>
      </c>
    </row>
    <row r="68" spans="1:12" s="6" customFormat="1" ht="43.5" x14ac:dyDescent="0.25">
      <c r="A68" s="10" t="s">
        <v>242</v>
      </c>
      <c r="B68" s="10" t="s">
        <v>209</v>
      </c>
      <c r="C68" s="10" t="s">
        <v>210</v>
      </c>
      <c r="D68" s="11">
        <v>100000</v>
      </c>
      <c r="E68" s="11">
        <v>40000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211</v>
      </c>
      <c r="B70" s="13"/>
      <c r="C70" s="13"/>
      <c r="D70" s="13"/>
      <c r="E70" s="13" t="s">
        <v>213</v>
      </c>
      <c r="F70" s="13"/>
      <c r="G70" s="13"/>
      <c r="H70" s="13"/>
      <c r="I70" s="13" t="s">
        <v>214</v>
      </c>
      <c r="J70" s="13"/>
      <c r="K70" s="13"/>
      <c r="L70" s="13"/>
    </row>
    <row r="71" spans="1:12" x14ac:dyDescent="0.25">
      <c r="A71" s="3" t="s">
        <v>212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244</v>
      </c>
      <c r="C11" s="10" t="s">
        <v>21</v>
      </c>
      <c r="D11" s="11">
        <f>D12+D17+D20</f>
        <v>4995013</v>
      </c>
      <c r="E11" s="11">
        <f>E12+E17+E20</f>
        <v>1675005</v>
      </c>
      <c r="F11" s="11">
        <f>G11+H11</f>
        <v>288456</v>
      </c>
      <c r="G11" s="11">
        <f>G12+G17+G20</f>
        <v>0</v>
      </c>
      <c r="H11" s="11">
        <f>H12+H17+H20</f>
        <v>288456</v>
      </c>
      <c r="I11" s="11">
        <f>I12+I17+I20</f>
        <v>288456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853052</v>
      </c>
      <c r="E12" s="11">
        <f>+E13</f>
        <v>309351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245</v>
      </c>
      <c r="B13" s="10" t="s">
        <v>131</v>
      </c>
      <c r="C13" s="10" t="s">
        <v>132</v>
      </c>
      <c r="D13" s="11">
        <f>+D14</f>
        <v>853052</v>
      </c>
      <c r="E13" s="11">
        <f>+E14</f>
        <v>309351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217</v>
      </c>
      <c r="B14" s="10" t="s">
        <v>146</v>
      </c>
      <c r="C14" s="10" t="s">
        <v>147</v>
      </c>
      <c r="D14" s="11">
        <f>+D15</f>
        <v>853052</v>
      </c>
      <c r="E14" s="11">
        <f>+E15</f>
        <v>309351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219</v>
      </c>
      <c r="B15" s="10" t="s">
        <v>234</v>
      </c>
      <c r="C15" s="10" t="s">
        <v>235</v>
      </c>
      <c r="D15" s="11">
        <f>+D16</f>
        <v>853052</v>
      </c>
      <c r="E15" s="11">
        <f>+E16</f>
        <v>309351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52</v>
      </c>
      <c r="B16" s="10" t="s">
        <v>173</v>
      </c>
      <c r="C16" s="10" t="s">
        <v>174</v>
      </c>
      <c r="D16" s="11">
        <v>853052</v>
      </c>
      <c r="E16" s="11">
        <v>309351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79</v>
      </c>
      <c r="B17" s="10" t="s">
        <v>176</v>
      </c>
      <c r="C17" s="10" t="s">
        <v>177</v>
      </c>
      <c r="D17" s="11">
        <f>D18</f>
        <v>0</v>
      </c>
      <c r="E17" s="11">
        <f>E18</f>
        <v>0</v>
      </c>
      <c r="F17" s="11">
        <f>G17+H17</f>
        <v>214078</v>
      </c>
      <c r="G17" s="11">
        <f>G18</f>
        <v>0</v>
      </c>
      <c r="H17" s="11">
        <f>H18</f>
        <v>214078</v>
      </c>
      <c r="I17" s="11">
        <f>I18</f>
        <v>214078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82</v>
      </c>
      <c r="B18" s="10" t="s">
        <v>179</v>
      </c>
      <c r="C18" s="10" t="s">
        <v>180</v>
      </c>
      <c r="D18" s="11">
        <f>+D19</f>
        <v>0</v>
      </c>
      <c r="E18" s="11">
        <f>+E19</f>
        <v>0</v>
      </c>
      <c r="F18" s="11">
        <f>G18+H18</f>
        <v>214078</v>
      </c>
      <c r="G18" s="11">
        <f>+G19</f>
        <v>0</v>
      </c>
      <c r="H18" s="11">
        <f>+H19</f>
        <v>214078</v>
      </c>
      <c r="I18" s="11">
        <f>+I19</f>
        <v>214078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246</v>
      </c>
      <c r="B19" s="10" t="s">
        <v>182</v>
      </c>
      <c r="C19" s="10" t="s">
        <v>183</v>
      </c>
      <c r="D19" s="11">
        <v>0</v>
      </c>
      <c r="E19" s="11">
        <v>0</v>
      </c>
      <c r="F19" s="11">
        <f>G19+H19</f>
        <v>214078</v>
      </c>
      <c r="G19" s="11">
        <v>0</v>
      </c>
      <c r="H19" s="11">
        <v>214078</v>
      </c>
      <c r="I19" s="11">
        <v>214078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222</v>
      </c>
      <c r="B20" s="10" t="s">
        <v>185</v>
      </c>
      <c r="C20" s="10" t="s">
        <v>186</v>
      </c>
      <c r="D20" s="11">
        <f>D21</f>
        <v>4141961</v>
      </c>
      <c r="E20" s="11">
        <f>E21</f>
        <v>1365654</v>
      </c>
      <c r="F20" s="11">
        <f>G20+H20</f>
        <v>74378</v>
      </c>
      <c r="G20" s="11">
        <f>G21</f>
        <v>0</v>
      </c>
      <c r="H20" s="11">
        <f>H21</f>
        <v>74378</v>
      </c>
      <c r="I20" s="11">
        <f>I21</f>
        <v>74378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97</v>
      </c>
      <c r="B21" s="10" t="s">
        <v>188</v>
      </c>
      <c r="C21" s="10" t="s">
        <v>189</v>
      </c>
      <c r="D21" s="11">
        <f>D22</f>
        <v>4141961</v>
      </c>
      <c r="E21" s="11">
        <f>E22</f>
        <v>1365654</v>
      </c>
      <c r="F21" s="11">
        <f>G21+H21</f>
        <v>74378</v>
      </c>
      <c r="G21" s="11">
        <f>G22</f>
        <v>0</v>
      </c>
      <c r="H21" s="11">
        <f>H22</f>
        <v>74378</v>
      </c>
      <c r="I21" s="11">
        <f>I22</f>
        <v>74378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100</v>
      </c>
      <c r="B22" s="10" t="s">
        <v>191</v>
      </c>
      <c r="C22" s="10" t="s">
        <v>192</v>
      </c>
      <c r="D22" s="11">
        <f>+D23+D24</f>
        <v>4141961</v>
      </c>
      <c r="E22" s="11">
        <f>+E23+E24</f>
        <v>1365654</v>
      </c>
      <c r="F22" s="11">
        <f>G22+H22</f>
        <v>74378</v>
      </c>
      <c r="G22" s="11">
        <f>+G23+G24</f>
        <v>0</v>
      </c>
      <c r="H22" s="11">
        <f>+H23+H24</f>
        <v>74378</v>
      </c>
      <c r="I22" s="11">
        <f>+I23+I24</f>
        <v>74378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223</v>
      </c>
      <c r="B23" s="10" t="s">
        <v>194</v>
      </c>
      <c r="C23" s="10" t="s">
        <v>195</v>
      </c>
      <c r="D23" s="11">
        <v>170000</v>
      </c>
      <c r="E23" s="11">
        <v>50000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247</v>
      </c>
      <c r="B24" s="10" t="s">
        <v>203</v>
      </c>
      <c r="C24" s="10" t="s">
        <v>204</v>
      </c>
      <c r="D24" s="11">
        <v>3971961</v>
      </c>
      <c r="E24" s="11">
        <v>1315654</v>
      </c>
      <c r="F24" s="11">
        <f>G24+H24</f>
        <v>74378</v>
      </c>
      <c r="G24" s="11">
        <v>0</v>
      </c>
      <c r="H24" s="11">
        <v>74378</v>
      </c>
      <c r="I24" s="11">
        <v>74378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211</v>
      </c>
      <c r="B26" s="13"/>
      <c r="C26" s="13"/>
      <c r="D26" s="13"/>
      <c r="E26" s="13" t="s">
        <v>213</v>
      </c>
      <c r="F26" s="13"/>
      <c r="G26" s="13"/>
      <c r="H26" s="13"/>
      <c r="I26" s="13" t="s">
        <v>214</v>
      </c>
      <c r="J26" s="13"/>
      <c r="K26" s="13"/>
      <c r="L26" s="13"/>
    </row>
    <row r="27" spans="1:12" x14ac:dyDescent="0.25">
      <c r="A27" s="3" t="s">
        <v>212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2021-12-06T07:29:40Z</dcterms:created>
  <dcterms:modified xsi:type="dcterms:W3CDTF">2021-12-06T07:30:05Z</dcterms:modified>
</cp:coreProperties>
</file>